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Fixed Assets" sheetId="1" r:id="rId1"/>
    <sheet name="Depreciation" sheetId="2" r:id="rId2"/>
    <sheet name="State Apportionment" sheetId="3" r:id="rId3"/>
    <sheet name="Revenue" sheetId="4" r:id="rId4"/>
    <sheet name="Tax Rates" sheetId="5" r:id="rId5"/>
    <sheet name="TB" sheetId="6" r:id="rId6"/>
    <sheet name="Summary" sheetId="7" r:id="rId7"/>
    <sheet name="Notes" sheetId="8" r:id="rId8"/>
    <sheet name="Instructions" sheetId="9" r:id="rId9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2">
    <numFmt numFmtId="56" formatCode="&quot;上午/下午 &quot;hh&quot;時&quot;mm&quot;分&quot;ss&quot;秒 &quot;"/>
    <numFmt numFmtId="60" formatCode="mm/dd/yyyy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workbookViewId="0"/>
  </sheetViews>
  <cols>
    <col min="1" max="1" width="10.83203125" customWidth="1"/>
    <col min="2" max="2" width="28.83203125" customWidth="1"/>
    <col min="3" max="3" width="14.83203125" customWidth="1"/>
    <col min="4" max="4" width="14.83203125" customWidth="1"/>
    <col min="5" max="5" width="12.83203125" customWidth="1"/>
    <col min="6" max="6" width="20.83203125" customWidth="1"/>
  </cols>
  <sheetData>
    <row r="1">
      <c r="A1" t="str">
        <v>Asset #</v>
      </c>
      <c r="B1" t="str">
        <v>Description</v>
      </c>
      <c r="C1" t="str">
        <v>Cost Basis</v>
      </c>
      <c r="D1" t="str">
        <v>Accum Depr</v>
      </c>
      <c r="E1" t="str">
        <v>NBV</v>
      </c>
      <c r="F1" t="str">
        <v>Prior Year Depr (Ext)</v>
      </c>
    </row>
    <row r="2">
      <c r="A2" t="str">
        <v>FA-001</v>
      </c>
      <c r="B2" t="str">
        <v>Office Building</v>
      </c>
      <c r="C2">
        <v>800000</v>
      </c>
      <c r="D2">
        <v>320000</v>
      </c>
      <c r="E2">
        <f>=C2-D2</f>
        <v>0</v>
      </c>
      <c r="F2">
        <f>=[Deleted_TB_2024.xlsx]FixedAssets!$D$2</f>
        <v>0</v>
      </c>
    </row>
    <row r="3">
      <c r="A3" t="str">
        <v>FA-002</v>
      </c>
      <c r="B3" t="str">
        <v>Manufacturing Equipment</v>
      </c>
      <c r="C3">
        <v>250000</v>
      </c>
      <c r="D3">
        <v>125000</v>
      </c>
      <c r="E3">
        <f>=C3-D3</f>
        <v>0</v>
      </c>
      <c r="F3">
        <f>=[Deleted_TB_2024.xlsx]FixedAssets!$D$2</f>
        <v>0</v>
      </c>
    </row>
    <row r="4">
      <c r="A4" t="str">
        <v>FA-003</v>
      </c>
      <c r="B4" t="str">
        <v>Furniture &amp; Fixtures</v>
      </c>
      <c r="C4">
        <v>85000</v>
      </c>
      <c r="D4">
        <v>34000</v>
      </c>
      <c r="E4">
        <f>=C4-D4</f>
        <v>0</v>
      </c>
      <c r="F4">
        <f>=VLOOKUP("FA-999",A2:B7,2,FALSE)</f>
        <v>0</v>
      </c>
    </row>
    <row r="5">
      <c r="A5" t="str">
        <v>FA-004</v>
      </c>
      <c r="B5" t="str">
        <v>Vehicles</v>
      </c>
      <c r="C5">
        <v>120000</v>
      </c>
      <c r="D5">
        <v>60000</v>
      </c>
      <c r="E5">
        <f>=C5-D5</f>
        <v>0</v>
      </c>
      <c r="F5">
        <f>=[Deleted_TB_2024.xlsx]FixedAssets!$D$2</f>
        <v>0</v>
      </c>
    </row>
    <row r="6">
      <c r="A6" t="str">
        <v>FA-005</v>
      </c>
      <c r="B6" t="str">
        <v>Computer Equipment</v>
      </c>
      <c r="C6">
        <v>45000</v>
      </c>
      <c r="D6">
        <v>27000</v>
      </c>
      <c r="E6">
        <f>=C6-D6</f>
        <v>0</v>
      </c>
      <c r="F6">
        <f>=VLOOKUP("ZZ-001",A2:B7,2,FALSE)</f>
        <v>0</v>
      </c>
    </row>
    <row r="7">
      <c r="A7" t="str">
        <v>FA-006</v>
      </c>
      <c r="B7" t="str">
        <v>Leasehold Improvements</v>
      </c>
      <c r="C7">
        <v>180000</v>
      </c>
      <c r="D7">
        <v>72000</v>
      </c>
      <c r="E7">
        <f>=C7-D7</f>
        <v>0</v>
      </c>
      <c r="F7">
        <v>0</v>
      </c>
    </row>
  </sheetData>
  <ignoredErrors>
    <ignoredError numberStoredAsText="1" sqref="A1:F7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7"/>
  <sheetViews>
    <sheetView workbookViewId="0"/>
  </sheetViews>
  <cols>
    <col min="1" max="1" width="14.83203125" customWidth="1"/>
    <col min="2" max="2" width="12.83203125" customWidth="1"/>
    <col min="3" max="3" width="12.83203125" customWidth="1"/>
    <col min="4" max="4" width="8.83203125" customWidth="1"/>
    <col min="5" max="5" width="14.83203125" customWidth="1"/>
    <col min="6" max="6" width="16.83203125" customWidth="1"/>
    <col min="7" max="7" width="16.83203125" customWidth="1"/>
  </cols>
  <sheetData>
    <row r="1">
      <c r="A1" t="str">
        <v>Asset</v>
      </c>
      <c r="B1" t="str">
        <v>Basis</v>
      </c>
      <c r="C1" t="str">
        <v>Life (Yrs)</v>
      </c>
      <c r="D1" t="str">
        <v>Method</v>
      </c>
      <c r="E1" t="str">
        <v>Annual Depr</v>
      </c>
      <c r="F1" t="str">
        <v>Months In Service</v>
      </c>
      <c r="G1" t="str">
        <v>Current Year Depr</v>
      </c>
    </row>
    <row r="2">
      <c r="A2" t="str">
        <v>Building</v>
      </c>
      <c r="B2">
        <v>800000</v>
      </c>
      <c r="C2">
        <v>39</v>
      </c>
      <c r="D2" t="str">
        <v>SL</v>
      </c>
      <c r="E2">
        <f>=B2/C2</f>
        <v>0</v>
      </c>
      <c r="F2">
        <v>12</v>
      </c>
      <c r="G2">
        <f>=E2*F2/12</f>
        <v>0</v>
      </c>
    </row>
    <row r="3">
      <c r="A3" t="str">
        <v>Equipment</v>
      </c>
      <c r="B3">
        <v>250000</v>
      </c>
      <c r="C3">
        <v>7</v>
      </c>
      <c r="D3" t="str">
        <v>200DB</v>
      </c>
      <c r="E3">
        <f>=B3/C3</f>
        <v>0</v>
      </c>
      <c r="F3">
        <v>12</v>
      </c>
      <c r="G3">
        <f>=E3*F3/12</f>
        <v>0</v>
      </c>
    </row>
    <row r="4">
      <c r="A4" t="str">
        <v>Furniture</v>
      </c>
      <c r="B4">
        <v>85000</v>
      </c>
      <c r="C4">
        <v>7</v>
      </c>
      <c r="D4" t="str">
        <v>200DB</v>
      </c>
      <c r="E4">
        <f>=B4/C4</f>
        <v>0</v>
      </c>
      <c r="F4">
        <v>6</v>
      </c>
      <c r="G4">
        <f>=E4*F4/12</f>
        <v>0</v>
      </c>
    </row>
    <row r="5">
      <c r="A5" t="str">
        <v>Vehicle</v>
      </c>
      <c r="B5">
        <v>120000</v>
      </c>
      <c r="C5">
        <v>0</v>
      </c>
      <c r="D5" t="str">
        <v>200DB</v>
      </c>
      <c r="E5">
        <f>=B5/C5</f>
        <v>0</v>
      </c>
      <c r="F5">
        <v>0</v>
      </c>
      <c r="G5">
        <f>=E5*F5/12</f>
        <v>0</v>
      </c>
    </row>
    <row r="6">
      <c r="A6" t="str">
        <v>Computers</v>
      </c>
      <c r="B6">
        <v>45000</v>
      </c>
      <c r="C6">
        <v>5</v>
      </c>
      <c r="D6" t="str">
        <v>200DB</v>
      </c>
      <c r="E6">
        <f>=B6/C6</f>
        <v>0</v>
      </c>
      <c r="F6">
        <v>12</v>
      </c>
      <c r="G6">
        <f>=E6*F6/12</f>
        <v>0</v>
      </c>
    </row>
    <row r="7">
      <c r="A7" t="str">
        <v>Leasehold</v>
      </c>
      <c r="B7">
        <v>180000</v>
      </c>
      <c r="C7">
        <v>15</v>
      </c>
      <c r="D7" t="str">
        <v>SL</v>
      </c>
      <c r="E7">
        <f>=B7/C7</f>
        <v>0</v>
      </c>
      <c r="F7">
        <v>12</v>
      </c>
      <c r="G7">
        <f>=E7*F7/12</f>
        <v>0</v>
      </c>
    </row>
  </sheetData>
  <ignoredErrors>
    <ignoredError numberStoredAsText="1" sqref="A1:G7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E9"/>
  <sheetViews>
    <sheetView workbookViewId="0"/>
  </sheetViews>
  <cols>
    <col min="1" max="1" width="16.83203125" customWidth="1"/>
    <col min="2" max="2" width="14.83203125" customWidth="1"/>
    <col min="3" max="3" width="14.83203125" customWidth="1"/>
    <col min="4" max="4" width="10.83203125" customWidth="1"/>
    <col min="5" max="5" width="18.83203125" customWidth="1"/>
  </cols>
  <sheetData>
    <row r="1">
      <c r="A1" t="str">
        <v>State</v>
      </c>
      <c r="B1" t="str">
        <v>Total Sales</v>
      </c>
      <c r="C1" t="str">
        <v>In-State Sales</v>
      </c>
      <c r="D1" t="str">
        <v>Factor</v>
      </c>
      <c r="E1" t="str">
        <v>Apportioned Income</v>
      </c>
    </row>
    <row r="2">
      <c r="A2" t="str">
        <v>California</v>
      </c>
      <c r="B2">
        <v>2450000</v>
      </c>
      <c r="C2">
        <v>890000</v>
      </c>
      <c r="D2">
        <f>=C2/B2</f>
        <v>0</v>
      </c>
      <c r="E2">
        <f>=D2*$E$8</f>
        <v>0</v>
      </c>
    </row>
    <row r="3">
      <c r="A3" t="str">
        <v>New York</v>
      </c>
      <c r="B3">
        <v>1800000</v>
      </c>
      <c r="C3">
        <v>620000</v>
      </c>
      <c r="D3">
        <f>=C3/B3</f>
        <v>0</v>
      </c>
      <c r="E3">
        <f>=D3*$E$8</f>
        <v>0</v>
      </c>
    </row>
    <row r="4">
      <c r="A4" t="str">
        <v>Texas</v>
      </c>
      <c r="B4">
        <v>950000</v>
      </c>
      <c r="C4">
        <v>340000</v>
      </c>
      <c r="D4">
        <f>=C4/B4</f>
        <v>0</v>
      </c>
      <c r="E4">
        <f>=D4*$E$8</f>
        <v>0</v>
      </c>
    </row>
    <row r="5">
      <c r="A5" t="str">
        <v>Illinois</v>
      </c>
      <c r="B5">
        <v>720000</v>
      </c>
      <c r="C5">
        <v>280000</v>
      </c>
      <c r="D5">
        <f>=C5/B5</f>
        <v>0</v>
      </c>
      <c r="E5">
        <f>=D5*"N/A"</f>
        <v>0</v>
      </c>
    </row>
    <row r="6">
      <c r="A6" t="str">
        <v>Florida</v>
      </c>
      <c r="B6">
        <v>610000</v>
      </c>
      <c r="C6">
        <v>210000</v>
      </c>
      <c r="D6">
        <f>=C6/B6</f>
        <v>0</v>
      </c>
      <c r="E6">
        <f>=VLOKUP("Florida",A2:B7,2,FALSE)</f>
        <v>0</v>
      </c>
    </row>
    <row r="7">
      <c r="A7" t="str">
        <v>New Jersey</v>
      </c>
      <c r="B7">
        <v>420000</v>
      </c>
      <c r="C7">
        <v>155000</v>
      </c>
      <c r="D7">
        <f>=C7/B7</f>
        <v>0</v>
      </c>
      <c r="E7">
        <f>=D7*$E$8</f>
        <v>0</v>
      </c>
    </row>
    <row r="8">
      <c r="A8">
        <v>0</v>
      </c>
      <c r="B8">
        <v>0</v>
      </c>
      <c r="C8">
        <v>0</v>
      </c>
      <c r="D8">
        <v>0</v>
      </c>
      <c r="E8">
        <v>0</v>
      </c>
    </row>
    <row r="9">
      <c r="A9" t="str">
        <v>Federal Taxable Income</v>
      </c>
      <c r="B9">
        <v>0</v>
      </c>
      <c r="C9">
        <v>0</v>
      </c>
      <c r="D9">
        <v>0</v>
      </c>
      <c r="E9">
        <v>1250000</v>
      </c>
    </row>
  </sheetData>
  <ignoredErrors>
    <ignoredError numberStoredAsText="1" sqref="A1:E9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F6"/>
  <sheetViews>
    <sheetView workbookViewId="0"/>
  </sheetViews>
  <cols>
    <col min="1" max="1" width="18.83203125" customWidth="1"/>
    <col min="2" max="2" width="12.83203125" customWidth="1"/>
    <col min="3" max="3" width="12.83203125" customWidth="1"/>
    <col min="4" max="4" width="12.83203125" customWidth="1"/>
    <col min="5" max="5" width="12.83203125" customWidth="1"/>
    <col min="6" max="6" width="14.83203125" customWidth="1"/>
  </cols>
  <sheetData>
    <row r="1">
      <c r="A1" t="str">
        <v>Category</v>
      </c>
      <c r="B1" t="str">
        <v>Q1</v>
      </c>
      <c r="C1" t="str">
        <v>Q2</v>
      </c>
      <c r="D1" t="str">
        <v>Q3</v>
      </c>
      <c r="E1" t="str">
        <v>Q4</v>
      </c>
      <c r="F1" t="str">
        <v>Total</v>
      </c>
    </row>
    <row r="2">
      <c r="A2" t="str">
        <v>Product Sales</v>
      </c>
      <c r="B2">
        <v>960000</v>
      </c>
      <c r="C2">
        <v>1020000</v>
      </c>
      <c r="D2">
        <v>980000</v>
      </c>
      <c r="E2">
        <v>1050000</v>
      </c>
      <c r="F2">
        <f>=SUM(B2:E2)</f>
        <v>0</v>
      </c>
    </row>
    <row r="3">
      <c r="A3" t="str">
        <v>Service Revenue</v>
      </c>
      <c r="B3">
        <v>310000</v>
      </c>
      <c r="C3">
        <v>325000</v>
      </c>
      <c r="D3">
        <v>340000</v>
      </c>
      <c r="E3">
        <v>355000</v>
      </c>
      <c r="F3">
        <f>=SUM(B3:E3)</f>
        <v>0</v>
      </c>
    </row>
    <row r="4">
      <c r="A4" t="str">
        <v>Interest Income</v>
      </c>
      <c r="B4">
        <v>4200</v>
      </c>
      <c r="C4">
        <v>4500</v>
      </c>
      <c r="D4">
        <v>4800</v>
      </c>
      <c r="E4">
        <v>5100</v>
      </c>
      <c r="F4">
        <f>=SUM(B4:E4)</f>
        <v>0</v>
      </c>
    </row>
    <row r="5">
      <c r="A5" t="str">
        <v>Rental Income</v>
      </c>
      <c r="B5">
        <v>18500</v>
      </c>
      <c r="C5">
        <v>18500</v>
      </c>
      <c r="D5">
        <v>19000</v>
      </c>
      <c r="E5">
        <v>19000</v>
      </c>
      <c r="F5">
        <f>=SUM(B5 E5)</f>
        <v>0</v>
      </c>
    </row>
    <row r="6">
      <c r="A6" t="str">
        <v>Other Revenue</v>
      </c>
      <c r="B6">
        <v>8200</v>
      </c>
      <c r="C6">
        <v>8500</v>
      </c>
      <c r="D6">
        <v>8700</v>
      </c>
      <c r="E6">
        <v>9000</v>
      </c>
      <c r="F6">
        <v>0</v>
      </c>
    </row>
  </sheetData>
  <ignoredErrors>
    <ignoredError numberStoredAsText="1" sqref="A1:F6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B5"/>
  <sheetViews>
    <sheetView workbookViewId="0"/>
  </sheetViews>
  <cols>
    <col min="1" max="1" width="24.83203125" customWidth="1"/>
    <col min="2" max="2" width="10.83203125" customWidth="1"/>
  </cols>
  <sheetData>
    <row r="1">
      <c r="A1" t="str">
        <v>Tax Rate</v>
      </c>
      <c r="B1" t="str">
        <v>Value</v>
      </c>
    </row>
    <row r="2">
      <c r="A2" t="str">
        <v>Federal Corporate Rate</v>
      </c>
      <c r="B2">
        <v>0.21</v>
      </c>
    </row>
    <row r="3">
      <c r="A3" t="str">
        <v>CA Franchise Rate</v>
      </c>
      <c r="B3">
        <v>0.0884</v>
      </c>
    </row>
    <row r="4">
      <c r="A4" t="str">
        <v>NY Corporate Rate</v>
      </c>
      <c r="B4">
        <v>0.0725</v>
      </c>
    </row>
    <row r="5">
      <c r="A5" t="str">
        <v>TX Margin Tax Rate</v>
      </c>
      <c r="B5">
        <v>0.0075</v>
      </c>
    </row>
  </sheetData>
  <ignoredErrors>
    <ignoredError numberStoredAsText="1" sqref="A1:B5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C10"/>
  <sheetViews>
    <sheetView workbookViewId="0"/>
  </sheetViews>
  <cols>
    <col min="1" max="1" width="12.83203125" customWidth="1"/>
    <col min="2" max="2" width="30.83203125" customWidth="1"/>
    <col min="3" max="3" width="18.83203125" customWidth="1"/>
  </cols>
  <sheetData>
    <row r="1">
      <c r="A1" t="str">
        <v>Account #</v>
      </c>
      <c r="B1" t="str">
        <v>Account Name</v>
      </c>
      <c r="C1" t="str">
        <v>Ending Balance</v>
      </c>
    </row>
    <row r="2">
      <c r="A2" t="str">
        <v>1000</v>
      </c>
      <c r="B2" t="str">
        <v>Cash — Operating</v>
      </c>
      <c r="C2">
        <v>245320.5</v>
      </c>
    </row>
    <row r="3">
      <c r="A3" t="str">
        <v>1010</v>
      </c>
      <c r="B3" t="str">
        <v>Cash — Payroll</v>
      </c>
      <c r="C3">
        <v>18340</v>
      </c>
    </row>
    <row r="4">
      <c r="A4" t="str">
        <v>1100</v>
      </c>
      <c r="B4" t="str">
        <v>Accounts Receivable</v>
      </c>
      <c r="C4">
        <v>412800</v>
      </c>
    </row>
    <row r="5">
      <c r="A5" t="str">
        <v>1200</v>
      </c>
      <c r="B5" t="str">
        <v>Inventory</v>
      </c>
      <c r="C5">
        <v>189500</v>
      </c>
    </row>
    <row r="6">
      <c r="A6" t="str">
        <v>1600</v>
      </c>
      <c r="B6" t="str">
        <v>Fixed Assets — Cost</v>
      </c>
      <c r="C6">
        <v>1250000</v>
      </c>
    </row>
    <row r="7">
      <c r="A7" t="str">
        <v>2000</v>
      </c>
      <c r="B7" t="str">
        <v>Accounts Payable</v>
      </c>
      <c r="C7">
        <v>-187600</v>
      </c>
    </row>
    <row r="8">
      <c r="A8" t="str">
        <v>4000</v>
      </c>
      <c r="B8" t="str">
        <v>Revenue — Product Sales</v>
      </c>
      <c r="C8">
        <v>-3850000</v>
      </c>
    </row>
    <row r="9">
      <c r="A9" t="str">
        <v>4100</v>
      </c>
      <c r="B9" t="str">
        <v>Revenue — Service</v>
      </c>
      <c r="C9">
        <v>-1200000</v>
      </c>
    </row>
    <row r="10">
      <c r="A10" t="str">
        <v>5000</v>
      </c>
      <c r="B10" t="str">
        <v>COGS — Materials</v>
      </c>
      <c r="C10">
        <v>1280000</v>
      </c>
    </row>
  </sheetData>
  <ignoredErrors>
    <ignoredError numberStoredAsText="1" sqref="A1:C10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D6"/>
  <sheetViews>
    <sheetView workbookViewId="0"/>
  </sheetViews>
  <cols>
    <col min="1" max="1" width="22.83203125" customWidth="1"/>
    <col min="2" max="2" width="14.83203125" customWidth="1"/>
    <col min="3" max="3" width="14.83203125" customWidth="1"/>
    <col min="4" max="4" width="14.83203125" customWidth="1"/>
  </cols>
  <sheetData>
    <row r="1">
      <c r="A1" t="str">
        <v>Category</v>
      </c>
      <c r="B1" t="str">
        <v>FY 2026</v>
      </c>
      <c r="C1" t="str">
        <v>FY 2025</v>
      </c>
      <c r="D1" t="str">
        <v>Variance</v>
      </c>
    </row>
    <row r="2">
      <c r="A2" t="str">
        <v>Revenue</v>
      </c>
      <c r="B2">
        <v>4850000</v>
      </c>
      <c r="C2">
        <v>4200000</v>
      </c>
      <c r="D2">
        <f>=B2-C2</f>
        <v>0</v>
      </c>
    </row>
    <row r="3">
      <c r="A3" t="str">
        <v>COGS</v>
      </c>
      <c r="B3">
        <v>-1480000</v>
      </c>
      <c r="C3">
        <v>-1350000</v>
      </c>
      <c r="D3">
        <f>=B3-C3</f>
        <v>0</v>
      </c>
    </row>
    <row r="4">
      <c r="A4" t="str">
        <v>Gross Profit</v>
      </c>
      <c r="B4">
        <f>=B2+B3</f>
        <v>0</v>
      </c>
      <c r="C4">
        <f>=C2+C3</f>
        <v>0</v>
      </c>
      <c r="D4">
        <f>=B4-C4</f>
        <v>0</v>
      </c>
    </row>
    <row r="5">
      <c r="A5" t="str">
        <v>Operating Expenses</v>
      </c>
      <c r="B5">
        <v>-980000</v>
      </c>
      <c r="C5">
        <v>-920000</v>
      </c>
      <c r="D5">
        <f>=B5-C5</f>
        <v>0</v>
      </c>
    </row>
    <row r="6">
      <c r="A6" t="str">
        <v>Net Income</v>
      </c>
      <c r="B6">
        <f>=B4+B5</f>
        <v>0</v>
      </c>
      <c r="C6">
        <f>=C4+C5</f>
        <v>0</v>
      </c>
      <c r="D6">
        <f>=B6-C6</f>
        <v>0</v>
      </c>
    </row>
  </sheetData>
  <ignoredErrors>
    <ignoredError numberStoredAsText="1" sqref="A1:D6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cols>
    <col min="1" max="1" width="75.83203125" customWidth="1"/>
  </cols>
  <sheetData>
    <row r="1">
      <c r="A1" t="str">
        <v>Martinez Manufacturing — Tax Engagement Notes</v>
      </c>
    </row>
    <row r="2">
      <c r="A2" t="str">
        <v/>
      </c>
    </row>
    <row r="3">
      <c r="A3" t="str">
        <v>1. Client provided 2026 trial balance on 02/15/2026.</v>
      </c>
    </row>
    <row r="4">
      <c r="A4" t="str">
        <v>2. Prior year depreciation schedule received from prior accountant.</v>
      </c>
    </row>
    <row r="5">
      <c r="A5" t="str">
        <v>3. State apportionment factors based on 2025 sales by state report.</v>
      </c>
    </row>
    <row r="6">
      <c r="A6" t="str">
        <v>4. Fixed asset additions: $95,000 in new equipment (placed in service 03/2026).</v>
      </c>
    </row>
  </sheetData>
  <ignoredErrors>
    <ignoredError numberStoredAsText="1" sqref="A1:A6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A33"/>
  <sheetViews>
    <sheetView workbookViewId="0"/>
  </sheetViews>
  <cols>
    <col min="1" max="1" width="78.83203125" customWidth="1"/>
  </cols>
  <sheetData>
    <row r="1">
      <c r="A1" t="str">
        <v>Tax Automation Blog — Error Cell Navigator Sample</v>
      </c>
    </row>
    <row r="2">
      <c r="A2" t="str">
        <v/>
      </c>
    </row>
    <row r="3">
      <c r="A3" t="str">
        <v>This workbook simulates a tax engagement file with deliberate formula errors</v>
      </c>
    </row>
    <row r="4">
      <c r="A4" t="str">
        <v>scattered across multiple sheets — exactly the kind of workbook you inherit</v>
      </c>
    </row>
    <row r="5">
      <c r="A5" t="str">
        <v>when a preparer leaves mid-engagement.</v>
      </c>
    </row>
    <row r="6">
      <c r="A6" t="str">
        <v/>
      </c>
    </row>
    <row r="7">
      <c r="A7" t="str">
        <v>ERRORS BY SHEET:</v>
      </c>
    </row>
    <row r="8">
      <c r="A8" t="str">
        <v xml:space="preserve">  • Fixed Assets — 3x #REF! (broken links to a deleted source file),</v>
      </c>
    </row>
    <row r="9">
      <c r="A9" t="str">
        <v xml:space="preserve">    2x #N/A (VLOOKUP can't find the lookup value)</v>
      </c>
    </row>
    <row r="10">
      <c r="A10" t="str">
        <v xml:space="preserve">  • Depreciation — #DIV/0! (Vehicle has 0 years life → Basis/0),</v>
      </c>
    </row>
    <row r="11">
      <c r="A11" t="str">
        <v xml:space="preserve">    another #DIV/0! (explicit 1/0), 1x #NUM! (FACT(1000) overflow)</v>
      </c>
    </row>
    <row r="12">
      <c r="A12" t="str">
        <v xml:space="preserve">  • State Apportionment — 1x #VALUE! (multiplying by text "N/A"),</v>
      </c>
    </row>
    <row r="13">
      <c r="A13" t="str">
        <v xml:space="preserve">    1x #NAME? (misspelled VLOKUP instead of VLOOKUP)</v>
      </c>
    </row>
    <row r="14">
      <c r="A14" t="str">
        <v xml:space="preserve">  • Revenue — 1x #NULL! (space instead of colon in SUM range)</v>
      </c>
    </row>
    <row r="15">
      <c r="A15" t="str">
        <v xml:space="preserve">  • Tax Rates, TB, Summary, Notes — Clean (no errors)</v>
      </c>
    </row>
    <row r="16">
      <c r="A16" t="str">
        <v/>
      </c>
    </row>
    <row r="17">
      <c r="A17" t="str">
        <v>EXPECTED MACRO OUTPUT:</v>
      </c>
    </row>
    <row r="18">
      <c r="A18" t="str">
        <v xml:space="preserve">  • 11 error cells found across 4 sheets</v>
      </c>
    </row>
    <row r="19">
      <c r="A19" t="str">
        <v xml:space="preserve">  • 3x #REF!, 2x #N/A, 2x #DIV/0!, 1x #VALUE!, 1x #NAME?, 1x #NUM!, 1x #NULL!</v>
      </c>
    </row>
    <row r="20">
      <c r="A20" t="str">
        <v xml:space="preserve">  • Tax Rates, TB, Summary, Notes should show clean</v>
      </c>
    </row>
    <row r="21">
      <c r="A21" t="str">
        <v/>
      </c>
    </row>
    <row r="22">
      <c r="A22" t="str">
        <v>HOW TO USE:</v>
      </c>
    </row>
    <row r="23">
      <c r="A23" t="str">
        <v xml:space="preserve">  1. Copy the ErrorCellNavigator macro from the blog post into VBA</v>
      </c>
    </row>
    <row r="24">
      <c r="A24" t="str">
        <v xml:space="preserve">     (Alt+F11 → Insert → Module → Paste)</v>
      </c>
    </row>
    <row r="25">
      <c r="A25" t="str">
        <v xml:space="preserve">  2. Run the macro (F5 or Alt+F8 → ErrorCellNavigator → Run)</v>
      </c>
    </row>
    <row r="26">
      <c r="A26" t="str">
        <v xml:space="preserve">  3. An "Error-Report" sheet appears at the end with all 11 errors</v>
      </c>
    </row>
    <row r="27">
      <c r="A27" t="str">
        <v xml:space="preserve">  4. Click any cell address in the report to jump directly to the error</v>
      </c>
    </row>
    <row r="28">
      <c r="A28" t="str">
        <v xml:space="preserve">  5. Use the AutoFilter dropdowns to filter by sheet or error type</v>
      </c>
    </row>
    <row r="29">
      <c r="A29" t="str">
        <v xml:space="preserve">  6. Fix errors starting with #REF! (root cause), then work down</v>
      </c>
    </row>
    <row r="30">
      <c r="A30" t="str">
        <v/>
      </c>
    </row>
    <row r="31">
      <c r="A31" t="str">
        <v>PRO TIP: Fix the #REF! cells first — they're usually the root cause</v>
      </c>
    </row>
    <row r="32">
      <c r="A32" t="str">
        <v>of cascading errors. The Depreciation and State Apportionment errors</v>
      </c>
    </row>
    <row r="33">
      <c r="A33" t="str">
        <v>are independent (each sheet has its own problems).</v>
      </c>
    </row>
  </sheetData>
  <ignoredErrors>
    <ignoredError numberStoredAsText="1" sqref="A1:A33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Fixed Assets</vt:lpstr>
      <vt:lpstr>Depreciation</vt:lpstr>
      <vt:lpstr>State Apportionment</vt:lpstr>
      <vt:lpstr>Revenue</vt:lpstr>
      <vt:lpstr>Tax Rates</vt:lpstr>
      <vt:lpstr>TB</vt:lpstr>
      <vt:lpstr>Summary</vt:lpstr>
      <vt:lpstr>Notes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