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ver" sheetId="1" r:id="rId1"/>
    <sheet name="TB" sheetId="2" r:id="rId2"/>
    <sheet name="Sched-A Income" sheetId="3" r:id="rId3"/>
    <sheet name="Fixed Assets" sheetId="4" r:id="rId4"/>
    <sheet name="State Apportionment" sheetId="5" r:id="rId5"/>
    <sheet name="Notes" sheetId="6" r:id="rId6"/>
    <sheet name="Instructions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65.83203125" customWidth="1"/>
  </cols>
  <sheetData>
    <row r="1">
      <c r="A1" t="str">
        <v/>
      </c>
    </row>
    <row r="2">
      <c r="A2" t="str">
        <v/>
      </c>
    </row>
    <row r="3">
      <c r="A3" t="str">
        <v>Acme Tax &amp; Advisory LLC</v>
      </c>
    </row>
    <row r="4">
      <c r="A4" t="str">
        <v>Tax Workpaper Binder</v>
      </c>
    </row>
    <row r="5">
      <c r="A5" t="str">
        <v/>
      </c>
    </row>
    <row r="6">
      <c r="A6" t="str">
        <v>Client: Nguyen Manufacturing, Inc.</v>
      </c>
    </row>
    <row r="7">
      <c r="A7" t="str">
        <v>Engagement: 2026 Tax Provision</v>
      </c>
    </row>
    <row r="8">
      <c r="A8" t="str">
        <v/>
      </c>
    </row>
    <row r="9">
      <c r="A9" t="str">
        <v>Prepared by: J. Park</v>
      </c>
    </row>
    <row r="10">
      <c r="A10" t="str">
        <v>Reviewed by: __________</v>
      </c>
    </row>
    <row r="11">
      <c r="A11" t="str">
        <v>Date: __________</v>
      </c>
    </row>
  </sheetData>
  <ignoredErrors>
    <ignoredError numberStoredAsText="1" sqref="A1:A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cols>
    <col min="1" max="1" width="16.83203125" customWidth="1"/>
    <col min="2" max="2" width="36.83203125" customWidth="1"/>
    <col min="3" max="3" width="16.83203125" customWidth="1"/>
    <col min="4" max="4" width="16.83203125" customWidth="1"/>
    <col min="5" max="5" width="14.83203125" customWidth="1"/>
  </cols>
  <sheetData>
    <row r="1">
      <c r="A1" t="str">
        <v>Acme Tax &amp; Advisory LLC</v>
      </c>
    </row>
    <row r="2">
      <c r="A2" t="str">
        <v>Client: Nguyen Manufacturing, Inc.</v>
      </c>
    </row>
    <row r="3">
      <c r="A3" t="str">
        <v>Engagement: 2026 Tax Provision</v>
      </c>
    </row>
    <row r="4">
      <c r="A4" t="str">
        <v>Sheet: Trial Balance — Import</v>
      </c>
    </row>
    <row r="5">
      <c r="A5" t="str">
        <v/>
      </c>
    </row>
    <row r="6">
      <c r="A6" t="str">
        <v>Account #</v>
      </c>
      <c r="B6" t="str">
        <v>Account Name</v>
      </c>
      <c r="C6" t="str">
        <v>TB Balance</v>
      </c>
      <c r="D6" t="str">
        <v>WP Balance</v>
      </c>
      <c r="E6" t="str">
        <v>Difference</v>
      </c>
    </row>
    <row r="7">
      <c r="A7" t="str">
        <v>1000</v>
      </c>
      <c r="B7" t="str">
        <v>Cash — Operating</v>
      </c>
      <c r="C7">
        <v>245320.5</v>
      </c>
      <c r="D7">
        <v>245320.5</v>
      </c>
      <c r="E7">
        <v>0</v>
      </c>
    </row>
    <row r="8">
      <c r="A8" t="str">
        <v>1010</v>
      </c>
      <c r="B8" t="str">
        <v>Cash — Payroll</v>
      </c>
      <c r="C8">
        <v>18340</v>
      </c>
      <c r="D8">
        <v>18340</v>
      </c>
      <c r="E8">
        <v>0</v>
      </c>
    </row>
    <row r="9">
      <c r="A9" t="str">
        <v>1020</v>
      </c>
      <c r="B9" t="str">
        <v>Cash — Money Market</v>
      </c>
      <c r="C9">
        <v>520000</v>
      </c>
      <c r="D9">
        <v>520000</v>
      </c>
      <c r="E9">
        <v>0</v>
      </c>
    </row>
    <row r="10">
      <c r="A10" t="str">
        <v>1100</v>
      </c>
      <c r="B10" t="str">
        <v>Accounts Receivable</v>
      </c>
      <c r="C10">
        <v>412800</v>
      </c>
      <c r="D10">
        <v>412800</v>
      </c>
      <c r="E10">
        <v>0</v>
      </c>
    </row>
    <row r="11">
      <c r="A11" t="str">
        <v>1200</v>
      </c>
      <c r="B11" t="str">
        <v>Inventory</v>
      </c>
      <c r="C11">
        <v>189500</v>
      </c>
      <c r="D11">
        <v>189500</v>
      </c>
      <c r="E11">
        <v>0</v>
      </c>
    </row>
    <row r="12">
      <c r="A12" t="str">
        <v>1300</v>
      </c>
      <c r="B12" t="str">
        <v>Prepaid Expenses</v>
      </c>
      <c r="C12">
        <v>35420</v>
      </c>
      <c r="D12">
        <v>35420</v>
      </c>
      <c r="E12">
        <v>0</v>
      </c>
    </row>
    <row r="13">
      <c r="A13" t="str">
        <v>1600</v>
      </c>
      <c r="B13" t="str">
        <v>Fixed Assets — Cost</v>
      </c>
      <c r="C13">
        <v>1250000</v>
      </c>
      <c r="D13">
        <v>0</v>
      </c>
      <c r="E13">
        <v>0</v>
      </c>
    </row>
    <row r="14">
      <c r="A14" t="str">
        <v>1610</v>
      </c>
      <c r="B14" t="str">
        <v>Accum. Depreciation</v>
      </c>
      <c r="C14">
        <v>-485000</v>
      </c>
      <c r="D14">
        <v>0</v>
      </c>
      <c r="E14">
        <v>0</v>
      </c>
    </row>
    <row r="15">
      <c r="A15" t="str">
        <v>1700</v>
      </c>
      <c r="B15" t="str">
        <v>Land</v>
      </c>
      <c r="C15">
        <v>350000</v>
      </c>
      <c r="D15">
        <v>350000</v>
      </c>
      <c r="E15">
        <v>0</v>
      </c>
    </row>
    <row r="16">
      <c r="A16" t="str">
        <v>2000</v>
      </c>
      <c r="B16" t="str">
        <v>Accounts Payable</v>
      </c>
      <c r="C16">
        <v>-187600</v>
      </c>
      <c r="D16">
        <v>-187600</v>
      </c>
      <c r="E16">
        <v>0</v>
      </c>
    </row>
    <row r="17">
      <c r="A17" t="str">
        <v>2100</v>
      </c>
      <c r="B17" t="str">
        <v>Accrued Expenses</v>
      </c>
      <c r="C17">
        <v>-48500</v>
      </c>
      <c r="D17">
        <v>-48500</v>
      </c>
      <c r="E17">
        <v>0</v>
      </c>
    </row>
    <row r="18">
      <c r="A18" t="str">
        <v>2200</v>
      </c>
      <c r="B18" t="str">
        <v>Taxes Payable</v>
      </c>
      <c r="C18">
        <v>-105000</v>
      </c>
      <c r="D18">
        <v>0</v>
      </c>
      <c r="E18">
        <v>0</v>
      </c>
    </row>
    <row r="19">
      <c r="A19" t="str">
        <v>3000</v>
      </c>
      <c r="B19" t="str">
        <v>Notes Payable — LT</v>
      </c>
      <c r="C19">
        <v>-420000</v>
      </c>
      <c r="D19">
        <v>-420000</v>
      </c>
      <c r="E19">
        <v>0</v>
      </c>
    </row>
    <row r="20">
      <c r="A20" t="str">
        <v>4000</v>
      </c>
      <c r="B20" t="str">
        <v>Revenue — Product Sales</v>
      </c>
      <c r="C20">
        <v>-3850000</v>
      </c>
      <c r="D20">
        <v>0</v>
      </c>
      <c r="E20">
        <v>0</v>
      </c>
    </row>
    <row r="21">
      <c r="A21" t="str">
        <v>4100</v>
      </c>
      <c r="B21" t="str">
        <v>Revenue — Service</v>
      </c>
      <c r="C21">
        <v>-1200000</v>
      </c>
      <c r="D21">
        <v>0</v>
      </c>
      <c r="E21">
        <v>0</v>
      </c>
    </row>
    <row r="22">
      <c r="A22" t="str">
        <v>5000</v>
      </c>
      <c r="B22" t="str">
        <v>COGS — Materials</v>
      </c>
      <c r="C22">
        <v>1280000</v>
      </c>
      <c r="D22">
        <v>0</v>
      </c>
      <c r="E22">
        <v>0</v>
      </c>
    </row>
    <row r="23">
      <c r="A23" t="str">
        <v>6000</v>
      </c>
      <c r="B23" t="str">
        <v>Salaries &amp; Wages</v>
      </c>
      <c r="C23">
        <v>1000000</v>
      </c>
      <c r="D23">
        <v>0</v>
      </c>
      <c r="E23">
        <v>0</v>
      </c>
    </row>
    <row r="24">
      <c r="A24" t="str">
        <v>7000</v>
      </c>
      <c r="B24" t="str">
        <v>Depreciation Expense</v>
      </c>
      <c r="C24">
        <v>95000</v>
      </c>
      <c r="D24">
        <v>0</v>
      </c>
      <c r="E24">
        <v>0</v>
      </c>
    </row>
    <row r="25">
      <c r="A25" t="str">
        <v>8000</v>
      </c>
      <c r="B25" t="str">
        <v>Rent Expense</v>
      </c>
      <c r="C25">
        <v>120000</v>
      </c>
      <c r="D25">
        <v>0</v>
      </c>
      <c r="E25">
        <v>0</v>
      </c>
    </row>
    <row r="26">
      <c r="A26" t="str">
        <v>8100</v>
      </c>
      <c r="B26" t="str">
        <v>Utilities</v>
      </c>
      <c r="C26">
        <v>28000</v>
      </c>
      <c r="D26">
        <v>0</v>
      </c>
      <c r="E26">
        <v>0</v>
      </c>
    </row>
    <row r="27">
      <c r="A27" t="str">
        <v>8200</v>
      </c>
      <c r="B27" t="str">
        <v>Insurance</v>
      </c>
      <c r="C27">
        <v>42000</v>
      </c>
      <c r="D27">
        <v>0</v>
      </c>
      <c r="E27">
        <v>0</v>
      </c>
    </row>
    <row r="28">
      <c r="A28" t="str">
        <v>8300</v>
      </c>
      <c r="B28" t="str">
        <v>Professional Fees</v>
      </c>
      <c r="C28">
        <v>35000</v>
      </c>
      <c r="D28">
        <v>0</v>
      </c>
      <c r="E28">
        <v>0</v>
      </c>
    </row>
  </sheetData>
  <ignoredErrors>
    <ignoredError numberStoredAsText="1" sqref="A1:E2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cols>
    <col min="1" max="1" width="14.83203125" customWidth="1"/>
    <col min="2" max="2" width="30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Acme Tax &amp; Advisory LLC</v>
      </c>
    </row>
    <row r="2">
      <c r="A2" t="str">
        <v>Client: Nguyen Manufacturing, Inc.</v>
      </c>
    </row>
    <row r="3">
      <c r="A3" t="str">
        <v>Engagement: 2026 Tax Provision</v>
      </c>
    </row>
    <row r="4">
      <c r="A4" t="str">
        <v>Sheet: Schedule A — Income</v>
      </c>
    </row>
    <row r="5">
      <c r="A5" t="str">
        <v/>
      </c>
    </row>
    <row r="6">
      <c r="A6" t="str">
        <v>Account #</v>
      </c>
      <c r="B6" t="str">
        <v>Description</v>
      </c>
      <c r="C6" t="str">
        <v>Per TB</v>
      </c>
      <c r="D6" t="str">
        <v>Adjustment</v>
      </c>
      <c r="E6" t="str">
        <v>Net Income</v>
      </c>
    </row>
    <row r="7">
      <c r="A7" t="str">
        <v>4000</v>
      </c>
      <c r="B7" t="str">
        <v>Product Sales</v>
      </c>
      <c r="C7" t="str">
        <f>=TB!C7</f>
        <v/>
      </c>
      <c r="D7">
        <v>0</v>
      </c>
      <c r="E7" t="str">
        <f>=C7+D7</f>
        <v/>
      </c>
    </row>
    <row r="8">
      <c r="A8" t="str">
        <v>4100</v>
      </c>
      <c r="B8" t="str">
        <v>Service Revenue</v>
      </c>
      <c r="C8" t="str">
        <f>=TB!C16</f>
        <v/>
      </c>
      <c r="D8">
        <v>2500</v>
      </c>
      <c r="E8" t="str">
        <f>=C8+D8</f>
        <v/>
      </c>
    </row>
    <row r="9">
      <c r="A9" t="str">
        <v>4200</v>
      </c>
      <c r="B9" t="str">
        <v>Interest Income</v>
      </c>
      <c r="C9" t="str">
        <f>=TB!C0</f>
        <v/>
      </c>
      <c r="D9">
        <v>0</v>
      </c>
      <c r="E9" t="str">
        <f>=C9+D9</f>
        <v/>
      </c>
    </row>
    <row r="10">
      <c r="A10" t="str">
        <v>4300</v>
      </c>
      <c r="B10" t="str">
        <v>Rental Income</v>
      </c>
      <c r="C10">
        <v>48500</v>
      </c>
      <c r="D10">
        <v>0</v>
      </c>
      <c r="E10" t="str">
        <f>=C10+D10</f>
        <v/>
      </c>
    </row>
    <row r="11">
      <c r="A11" t="str">
        <v>4400</v>
      </c>
      <c r="B11" t="str">
        <v>Royalty Income</v>
      </c>
      <c r="C11" t="str">
        <f>=TB!C0</f>
        <v/>
      </c>
      <c r="D11">
        <v>0</v>
      </c>
      <c r="E11" t="str">
        <f>=C11+D11</f>
        <v/>
      </c>
    </row>
    <row r="12">
      <c r="A12" t="str">
        <v>4500</v>
      </c>
      <c r="B12" t="str">
        <v>Capital Gains — ST</v>
      </c>
      <c r="C12" t="str">
        <f>=TB!C0</f>
        <v/>
      </c>
      <c r="D12">
        <v>0</v>
      </c>
      <c r="E12" t="str">
        <f>=C12+D12</f>
        <v/>
      </c>
    </row>
    <row r="13">
      <c r="A13" t="str">
        <v>4600</v>
      </c>
      <c r="B13" t="str">
        <v>Capital Gains — LT</v>
      </c>
      <c r="C13" t="str">
        <f>=TB!C0</f>
        <v/>
      </c>
      <c r="D13">
        <v>0</v>
      </c>
      <c r="E13" t="str">
        <f>=C13+D13</f>
        <v/>
      </c>
    </row>
    <row r="14">
      <c r="A14" t="str">
        <v/>
      </c>
      <c r="B14" t="str">
        <v>TOTAL</v>
      </c>
      <c r="C14" t="str">
        <f>=SUM(C7:C13)</f>
        <v/>
      </c>
      <c r="D14" t="str">
        <f>=SUM(D7:D13)</f>
        <v/>
      </c>
      <c r="E14" t="str">
        <f>=SUM(E7:E13)</f>
        <v/>
      </c>
    </row>
  </sheetData>
  <ignoredErrors>
    <ignoredError numberStoredAsText="1" sqref="A1:E14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cols>
    <col min="1" max="1" width="14.83203125" customWidth="1"/>
    <col min="2" max="2" width="30.83203125" customWidth="1"/>
    <col min="3" max="3" width="16.83203125" customWidth="1"/>
    <col min="4" max="4" width="16.83203125" customWidth="1"/>
    <col min="5" max="5" width="14.83203125" customWidth="1"/>
    <col min="6" max="6" width="16.83203125" customWidth="1"/>
  </cols>
  <sheetData>
    <row r="1">
      <c r="A1" t="str">
        <v>Acme Tax &amp; Advisory LLC</v>
      </c>
    </row>
    <row r="2">
      <c r="A2" t="str">
        <v>Client: Nguyen Manufacturing, Inc.</v>
      </c>
    </row>
    <row r="3">
      <c r="A3" t="str">
        <v>Engagement: 2026 Tax Provision</v>
      </c>
    </row>
    <row r="4">
      <c r="A4" t="str">
        <v>Sheet: Fixed Assets — Detail</v>
      </c>
    </row>
    <row r="5">
      <c r="A5" t="str">
        <v/>
      </c>
    </row>
    <row r="6">
      <c r="A6" t="str">
        <v>Asset #</v>
      </c>
      <c r="B6" t="str">
        <v>Description</v>
      </c>
      <c r="C6" t="str">
        <v>Cost Basis</v>
      </c>
      <c r="D6" t="str">
        <v>Prior Depr</v>
      </c>
      <c r="E6" t="str">
        <v>CY Depr</v>
      </c>
      <c r="F6" t="str">
        <v>Accum Depr</v>
      </c>
    </row>
    <row r="7">
      <c r="A7" t="str">
        <v>FA-001</v>
      </c>
      <c r="B7" t="str">
        <v>Office Building</v>
      </c>
      <c r="C7">
        <v>800000</v>
      </c>
      <c r="D7">
        <v>280000</v>
      </c>
      <c r="E7" t="str">
        <f>=C7*0.02564</f>
        <v/>
      </c>
      <c r="F7" t="str">
        <f>=D7+E7</f>
        <v/>
      </c>
    </row>
    <row r="8">
      <c r="A8" t="str">
        <v>FA-002</v>
      </c>
      <c r="B8" t="str">
        <v>Mfg Equipment</v>
      </c>
      <c r="C8">
        <v>250000</v>
      </c>
      <c r="D8">
        <v>200000</v>
      </c>
      <c r="E8" t="str">
        <f>=C8*0.14286</f>
        <v/>
      </c>
      <c r="F8" t="str">
        <f>=D8+E8</f>
        <v/>
      </c>
    </row>
    <row r="9">
      <c r="A9" t="str">
        <v>FA-003</v>
      </c>
      <c r="B9" t="str">
        <v>Furniture &amp; Fixtures</v>
      </c>
      <c r="C9">
        <v>85000</v>
      </c>
      <c r="D9">
        <v>68000</v>
      </c>
      <c r="E9">
        <v>4857</v>
      </c>
      <c r="F9" t="str">
        <f>=D9+E9</f>
        <v/>
      </c>
    </row>
    <row r="10">
      <c r="A10" t="str">
        <v>FA-004</v>
      </c>
      <c r="B10" t="str">
        <v>Delivery Vehicles</v>
      </c>
      <c r="C10">
        <v>120000</v>
      </c>
      <c r="D10">
        <v>96000</v>
      </c>
      <c r="E10" t="str">
        <f>=C10*0.20</f>
        <v/>
      </c>
      <c r="F10" t="str">
        <f>=D10+E10</f>
        <v/>
      </c>
    </row>
    <row r="11">
      <c r="A11" t="str">
        <v>FA-005</v>
      </c>
      <c r="B11" t="str">
        <v>Computer Equipment</v>
      </c>
      <c r="C11">
        <v>45000</v>
      </c>
      <c r="D11">
        <v>36000</v>
      </c>
      <c r="E11" t="str">
        <f>=C11*0.20</f>
        <v/>
      </c>
      <c r="F11" t="str">
        <f>=D11+E11</f>
        <v/>
      </c>
    </row>
    <row r="12">
      <c r="A12" t="str">
        <v>FA-006</v>
      </c>
      <c r="B12" t="str">
        <v>Leasehold Improv.</v>
      </c>
      <c r="C12">
        <v>180000</v>
      </c>
      <c r="D12">
        <v>72000</v>
      </c>
      <c r="E12" t="str">
        <f>=C12/15</f>
        <v/>
      </c>
      <c r="F12" t="str">
        <f>=D12+E12</f>
        <v/>
      </c>
    </row>
  </sheetData>
  <ignoredErrors>
    <ignoredError numberStoredAsText="1" sqref="A1:F1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cols>
    <col min="1" max="1" width="16.83203125" customWidth="1"/>
    <col min="2" max="2" width="16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  <col min="7" max="7" width="14.83203125" customWidth="1"/>
  </cols>
  <sheetData>
    <row r="1">
      <c r="A1" t="str">
        <v>Acme Tax &amp; Advisory LLC</v>
      </c>
    </row>
    <row r="2">
      <c r="A2" t="str">
        <v>Client: Nguyen Manufacturing, Inc.</v>
      </c>
    </row>
    <row r="3">
      <c r="A3" t="str">
        <v>Engagement: 2026 Tax Provision</v>
      </c>
    </row>
    <row r="4">
      <c r="A4" t="str">
        <v>Sheet: State Apportionment — Q4</v>
      </c>
    </row>
    <row r="5">
      <c r="A5" t="str">
        <v/>
      </c>
    </row>
    <row r="6">
      <c r="A6" t="str">
        <v>State</v>
      </c>
      <c r="B6" t="str">
        <v>Sales Factor</v>
      </c>
      <c r="C6" t="str">
        <v>Property Factor</v>
      </c>
      <c r="D6" t="str">
        <v>Payroll Factor</v>
      </c>
      <c r="E6" t="str">
        <v>Average Factor</v>
      </c>
      <c r="F6" t="str">
        <v>CA Taxable</v>
      </c>
      <c r="G6" t="str">
        <v>State Tax</v>
      </c>
    </row>
    <row r="7">
      <c r="A7" t="str">
        <v>California</v>
      </c>
      <c r="B7">
        <v>0.42</v>
      </c>
      <c r="C7">
        <v>0.38</v>
      </c>
      <c r="D7">
        <v>0.45</v>
      </c>
      <c r="E7" t="str">
        <f>=AVERAGE(B7:D7)</f>
        <v/>
      </c>
      <c r="F7">
        <v>1250000</v>
      </c>
      <c r="G7" t="str">
        <f>=F7*E7*0.0884</f>
        <v/>
      </c>
    </row>
    <row r="8">
      <c r="A8" t="str">
        <v>New York</v>
      </c>
      <c r="B8">
        <v>0.18</v>
      </c>
      <c r="C8">
        <v>0.22</v>
      </c>
      <c r="D8">
        <v>0.2</v>
      </c>
      <c r="E8" t="str">
        <f>=AVERAGE(B8:D8)</f>
        <v/>
      </c>
      <c r="F8">
        <v>625000</v>
      </c>
      <c r="G8" t="str">
        <f>=F8*E8*0.065</f>
        <v/>
      </c>
    </row>
    <row r="9">
      <c r="A9" t="str">
        <v>Texas</v>
      </c>
      <c r="B9">
        <v>0.15</v>
      </c>
      <c r="C9">
        <v>0.12</v>
      </c>
      <c r="D9">
        <v>0.1</v>
      </c>
      <c r="E9" t="str">
        <f>=AVERAGE(B9:D9)</f>
        <v/>
      </c>
      <c r="F9">
        <v>0</v>
      </c>
      <c r="G9" t="str">
        <f>=0</f>
        <v/>
      </c>
    </row>
    <row r="10">
      <c r="A10" t="str">
        <v>Illinois</v>
      </c>
      <c r="B10">
        <v>0.1</v>
      </c>
      <c r="C10">
        <v>0.11</v>
      </c>
      <c r="D10">
        <v>0.12</v>
      </c>
      <c r="E10" t="str">
        <f>=AVERAGE(B10:D10)</f>
        <v/>
      </c>
      <c r="F10">
        <v>450000</v>
      </c>
      <c r="G10" t="str">
        <f>=F10*E10*0.07</f>
        <v/>
      </c>
    </row>
    <row r="11">
      <c r="A11" t="str">
        <v>Florida</v>
      </c>
      <c r="B11">
        <v>0.08</v>
      </c>
      <c r="C11">
        <v>0.09</v>
      </c>
      <c r="D11">
        <v>0.07</v>
      </c>
      <c r="E11" t="str">
        <f>=AVERAGE(B11:D11)</f>
        <v/>
      </c>
      <c r="F11">
        <v>380000</v>
      </c>
      <c r="G11" t="str">
        <f>=F11*E11*0.055</f>
        <v/>
      </c>
    </row>
  </sheetData>
  <ignoredErrors>
    <ignoredError numberStoredAsText="1" sqref="A1:G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24"/>
  <sheetViews>
    <sheetView workbookViewId="0"/>
  </sheetViews>
  <cols>
    <col min="1" max="1" width="68.83203125" customWidth="1"/>
  </cols>
  <sheetData>
    <row r="1">
      <c r="A1" t="str">
        <v>Acme Tax &amp; Advisory LLC</v>
      </c>
    </row>
    <row r="2">
      <c r="A2" t="str">
        <v>Engagement Notes — Nguyen Manufacturing, Inc. (2026)</v>
      </c>
    </row>
    <row r="3">
      <c r="A3" t="str">
        <v/>
      </c>
    </row>
    <row r="4">
      <c r="A4" t="str">
        <v>1. TB imported from NetSuite ERP on 01/15/2027. All balances</v>
      </c>
    </row>
    <row r="5">
      <c r="A5" t="str">
        <v xml:space="preserve">   are preliminary pending year-end close. Review JE Log for</v>
      </c>
    </row>
    <row r="6">
      <c r="A6" t="str">
        <v xml:space="preserve">   adjusting entries booked post-close.</v>
      </c>
    </row>
    <row r="7">
      <c r="A7" t="str">
        <v/>
      </c>
    </row>
    <row r="8">
      <c r="A8" t="str">
        <v>2. Fixed Assets: FY2026 additions include $45K computer</v>
      </c>
    </row>
    <row r="9">
      <c r="A9" t="str">
        <v xml:space="preserve">   equipment placed in service 04/15/2026. Verify with client</v>
      </c>
    </row>
    <row r="10">
      <c r="A10" t="str">
        <v xml:space="preserve">   whether §179 or bonus depreciation applies.</v>
      </c>
    </row>
    <row r="11">
      <c r="A11" t="str">
        <v/>
      </c>
    </row>
    <row r="12">
      <c r="A12" t="str">
        <v>3. State Apportionment: Q4 factors are estimated. Final</v>
      </c>
    </row>
    <row r="13">
      <c r="A13" t="str">
        <v xml:space="preserve">   apportionment percentages will be updated once payroll</v>
      </c>
    </row>
    <row r="14">
      <c r="A14" t="str">
        <v xml:space="preserve">   reports for Q4 are received.</v>
      </c>
    </row>
    <row r="15">
      <c r="A15" t="str">
        <v/>
      </c>
    </row>
    <row r="16">
      <c r="A16" t="str">
        <v>4. CA §199A deduction — review whether Nguyen Manufacturing</v>
      </c>
    </row>
    <row r="17">
      <c r="A17" t="str">
        <v xml:space="preserve">   qualifies as a specified service trade or business (SSTB).</v>
      </c>
    </row>
    <row r="18">
      <c r="A18" t="str">
        <v xml:space="preserve">   If not, 20% QBI deduction may apply.</v>
      </c>
    </row>
    <row r="19">
      <c r="A19" t="str">
        <v/>
      </c>
    </row>
    <row r="20">
      <c r="A20" t="str">
        <v>5. Legal settlement — $85K paid in Q2 per settlement agreement</v>
      </c>
    </row>
    <row r="21">
      <c r="A21" t="str">
        <v xml:space="preserve">   dated 04/02/2026. Confirm deductibility with counsel.</v>
      </c>
    </row>
    <row r="22">
      <c r="A22" t="str">
        <v/>
      </c>
    </row>
    <row r="23">
      <c r="A23" t="str">
        <v>6. Prior-year NOL: $250K CA NOL carryforward from 2024. Verify</v>
      </c>
    </row>
    <row r="24">
      <c r="A24" t="str">
        <v xml:space="preserve">   utilization in current year.</v>
      </c>
    </row>
  </sheetData>
  <ignoredErrors>
    <ignoredError numberStoredAsText="1" sqref="A1:A24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53"/>
  <sheetViews>
    <sheetView workbookViewId="0"/>
  </sheetViews>
  <cols>
    <col min="1" max="1" width="75.83203125" customWidth="1"/>
  </cols>
  <sheetData>
    <row r="1">
      <c r="A1" t="str">
        <v>Tax Automation Blog — Formula Cell Colorizer Sample</v>
      </c>
    </row>
    <row r="2">
      <c r="A2" t="str">
        <v/>
      </c>
    </row>
    <row r="3">
      <c r="A3" t="str">
        <v>This workbook simulates a 6-sheet tax provision for Nguyen</v>
      </c>
    </row>
    <row r="4">
      <c r="A4" t="str">
        <v>Manufacturing, Inc. It contains a deliberate mix of formula</v>
      </c>
    </row>
    <row r="5">
      <c r="A5" t="str">
        <v>cells, hard-coded numbers, and text labels — perfect for testing</v>
      </c>
    </row>
    <row r="6">
      <c r="A6" t="str">
        <v>the Formula Cell Colorizer macro.</v>
      </c>
    </row>
    <row r="7">
      <c r="A7" t="str">
        <v/>
      </c>
    </row>
    <row r="8">
      <c r="A8" t="str">
        <v>SHEET BREAKDOWN:</v>
      </c>
    </row>
    <row r="9">
      <c r="A9" t="str">
        <v xml:space="preserve">  Cover — All text (green). No formulas, no numbers.</v>
      </c>
    </row>
    <row r="10">
      <c r="A10" t="str">
        <v xml:space="preserve">  TB — Hard-coded numbers (yellow) + text labels (green).</v>
      </c>
    </row>
    <row r="11">
      <c r="A11" t="str">
        <v xml:space="preserve">        This is an imported trial balance — no formulas.</v>
      </c>
    </row>
    <row r="12">
      <c r="A12" t="str">
        <v xml:space="preserve">  Sched-A Income — Mixed. Column C has formulas (blue)</v>
      </c>
    </row>
    <row r="13">
      <c r="A13" t="str">
        <v xml:space="preserve">        pulling from TB, EXCEPT row 10 (Rental Income) which</v>
      </c>
    </row>
    <row r="14">
      <c r="A14" t="str">
        <v xml:space="preserve">        has a deliberate hard-coded override: $48,500.</v>
      </c>
    </row>
    <row r="15">
      <c r="A15" t="str">
        <v xml:space="preserve">        Columns D (Adjustments) = all hard-coded (yellow).</v>
      </c>
    </row>
    <row r="16">
      <c r="A16" t="str">
        <v xml:space="preserve">        Columns E (Net Income) = all formulas (blue).</v>
      </c>
    </row>
    <row r="17">
      <c r="A17" t="str">
        <v xml:space="preserve">  Fixed Assets — Mixed. CY Depreciation column (E) has 5</v>
      </c>
    </row>
    <row r="18">
      <c r="A18" t="str">
        <v xml:space="preserve">        formulas (blue) and 1 hard-coded number (yellow):</v>
      </c>
    </row>
    <row r="19">
      <c r="A19" t="str">
        <v xml:space="preserve">        Furniture (FA-003, row 9) has a typed value of $4,857</v>
      </c>
    </row>
    <row r="20">
      <c r="A20" t="str">
        <v xml:space="preserve">        instead of the formula =C9*0.14286. This is the</v>
      </c>
    </row>
    <row r="21">
      <c r="A21" t="str">
        <v xml:space="preserve">        deliberate hidden override the macro helps you find.</v>
      </c>
    </row>
    <row r="22">
      <c r="A22" t="str">
        <v xml:space="preserve">        Accum Depr (F) is all formulas (blue).</v>
      </c>
    </row>
    <row r="23">
      <c r="A23" t="str">
        <v xml:space="preserve">  State Apportionment — Mostly formulas (blue). Factor</v>
      </c>
    </row>
    <row r="24">
      <c r="A24" t="str">
        <v xml:space="preserve">        columns (B, C, D) are hard-coded percentages (yellow).</v>
      </c>
    </row>
    <row r="25">
      <c r="A25" t="str">
        <v xml:space="preserve">        CA Taxable (F) is hard-coded (yellow). Average Factor</v>
      </c>
    </row>
    <row r="26">
      <c r="A26" t="str">
        <v xml:space="preserve">        (E) and State Tax (G) are formulas (blue).</v>
      </c>
    </row>
    <row r="27">
      <c r="A27" t="str">
        <v xml:space="preserve">  Notes — All text (green). Review notes, no numbers.</v>
      </c>
    </row>
    <row r="28">
      <c r="A28" t="str">
        <v/>
      </c>
    </row>
    <row r="29">
      <c r="A29" t="str">
        <v>WHAT TO LOOK FOR AFTER RUNNING THE MACRO:</v>
      </c>
    </row>
    <row r="30">
      <c r="A30" t="str">
        <v xml:space="preserve">  1. On Sched-A Income, column C — 5 blue cells (formulas)</v>
      </c>
    </row>
    <row r="31">
      <c r="A31" t="str">
        <v xml:space="preserve">     with 1 yellow cell (Rental Income = 48500) in the middle.</v>
      </c>
    </row>
    <row r="32">
      <c r="A32" t="str">
        <v xml:space="preserve">     This is the visual signal that something was overridden.</v>
      </c>
    </row>
    <row r="33">
      <c r="A33" t="str">
        <v xml:space="preserve">  2. On Fixed Assets, column E — 5 blue cells with 1 yellow</v>
      </c>
    </row>
    <row r="34">
      <c r="A34" t="str">
        <v xml:space="preserve">     cell at FA-003 (Furniture). That yellow cell is a hard-</v>
      </c>
    </row>
    <row r="35">
      <c r="A35" t="str">
        <v xml:space="preserve">     coded number hiding in a formula column.</v>
      </c>
    </row>
    <row r="36">
      <c r="A36" t="str">
        <v xml:space="preserve">  3. On TB — everything is yellow + green. No formulas = no</v>
      </c>
    </row>
    <row r="37">
      <c r="A37" t="str">
        <v xml:space="preserve">     blue. This is correct for an imported data sheet.</v>
      </c>
    </row>
    <row r="38">
      <c r="A38" t="str">
        <v xml:space="preserve">  4. On State Apportionment — blue on the calculated columns</v>
      </c>
    </row>
    <row r="39">
      <c r="A39" t="str">
        <v xml:space="preserve">     (E, G), yellow on the input columns (B, C, D, F). This</v>
      </c>
    </row>
    <row r="40">
      <c r="A40" t="str">
        <v xml:space="preserve">     is the expected pattern for a well-built workpaper.</v>
      </c>
    </row>
    <row r="41">
      <c r="A41" t="str">
        <v/>
      </c>
    </row>
    <row r="42">
      <c r="A42" t="str">
        <v>HOW TO TEST:</v>
      </c>
    </row>
    <row r="43">
      <c r="A43" t="str">
        <v xml:space="preserve">  1. Copy the FormulaCellColorizer macro from the blog post</v>
      </c>
    </row>
    <row r="44">
      <c r="A44" t="str">
        <v xml:space="preserve">     into VBA (Alt+F11 → Insert → Module → Paste)</v>
      </c>
    </row>
    <row r="45">
      <c r="A45" t="str">
        <v xml:space="preserve">  2. Return to Excel and run the macro (Alt+F8 → Run)</v>
      </c>
    </row>
    <row r="46">
      <c r="A46" t="str">
        <v xml:space="preserve">  3. Choose "Y" for all visible sheets (or "N" for just the</v>
      </c>
    </row>
    <row r="47">
      <c r="A47" t="str">
        <v xml:space="preserve">     active sheet)</v>
      </c>
    </row>
    <row r="48">
      <c r="A48" t="str">
        <v xml:space="preserve">  4. Verify: Sched-A Income column C shows 1 yellow cell</v>
      </c>
    </row>
    <row r="49">
      <c r="A49" t="str">
        <v xml:space="preserve">     surrounded by blue cells</v>
      </c>
    </row>
    <row r="50">
      <c r="A50" t="str">
        <v xml:space="preserve">  5. Verify: Fixed Assets column E shows 1 yellow cell</v>
      </c>
    </row>
    <row r="51">
      <c r="A51" t="str">
        <v xml:space="preserve">     surrounded by blue cells</v>
      </c>
    </row>
    <row r="52">
      <c r="A52" t="str">
        <v xml:space="preserve">  6. Press Ctrl+Z to undo all color changes</v>
      </c>
    </row>
    <row r="53">
      <c r="A53" t="str">
        <v xml:space="preserve">  7. Run again with "N" to test active-sheet-only mode</v>
      </c>
    </row>
  </sheetData>
  <ignoredErrors>
    <ignoredError numberStoredAsText="1" sqref="A1:A5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</vt:lpstr>
      <vt:lpstr>TB</vt:lpstr>
      <vt:lpstr>Sched-A Income</vt:lpstr>
      <vt:lpstr>Fixed Assets</vt:lpstr>
      <vt:lpstr>State Apportionment</vt:lpstr>
      <vt:lpstr>Notes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