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ched-A Income" sheetId="1" r:id="rId1"/>
    <sheet name="Depreciation" sheetId="2" r:id="rId2"/>
    <sheet name="State Apportionment" sheetId="3" r:id="rId3"/>
    <sheet name="Adjusting JE Log" sheetId="4" r:id="rId4"/>
    <sheet name="Sched-L Bal Sheet" sheetId="5" r:id="rId5"/>
    <sheet name="Tax Summary" sheetId="6" r:id="rId6"/>
    <sheet name="TB Import" sheetId="7" r:id="rId7"/>
    <sheet name="Instructions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>4000</v>
      </c>
      <c r="B2" t="str">
        <v>Revenue — Product Sales</v>
      </c>
      <c r="C2">
        <v>3850000</v>
      </c>
      <c r="D2">
        <v>3850000</v>
      </c>
      <c r="E2">
        <f>=C2-D2</f>
        <v>0</v>
      </c>
    </row>
    <row r="3">
      <c r="A3" t="str">
        <v>4100</v>
      </c>
      <c r="B3" t="str">
        <v>Revenue — Service</v>
      </c>
      <c r="C3">
        <v>1200000</v>
      </c>
      <c r="D3">
        <v>1200000</v>
      </c>
      <c r="E3">
        <f>=C3-D3</f>
        <v>0</v>
      </c>
    </row>
    <row r="4">
      <c r="A4" t="str">
        <v>4200</v>
      </c>
      <c r="B4" t="str">
        <v>Interest Income</v>
      </c>
      <c r="C4">
        <v>15200</v>
      </c>
      <c r="D4">
        <v>15200</v>
      </c>
      <c r="E4">
        <f>=C4-D4</f>
        <v>0</v>
      </c>
    </row>
    <row r="5">
      <c r="A5" t="str">
        <v>4300</v>
      </c>
      <c r="B5" t="str">
        <v>Rental Income</v>
      </c>
      <c r="C5">
        <v>48500</v>
      </c>
      <c r="D5">
        <v>48500</v>
      </c>
      <c r="E5">
        <f>=C5-D5</f>
        <v>0</v>
      </c>
    </row>
    <row r="6">
      <c r="A6" t="str">
        <v>4400</v>
      </c>
      <c r="B6" t="str">
        <v>Royalty Income</v>
      </c>
      <c r="C6">
        <v>32000</v>
      </c>
      <c r="D6">
        <v>32000</v>
      </c>
      <c r="E6">
        <f>=C6-D6</f>
        <v>0</v>
      </c>
    </row>
    <row r="7">
      <c r="A7" t="str">
        <v>4500</v>
      </c>
      <c r="B7" t="str">
        <v>Capital Gains — ST</v>
      </c>
      <c r="C7">
        <v>18000</v>
      </c>
      <c r="D7">
        <v>18000</v>
      </c>
      <c r="E7">
        <f>=C7-D7</f>
        <v>0</v>
      </c>
    </row>
    <row r="8">
      <c r="A8" t="str">
        <v/>
      </c>
      <c r="B8" t="str">
        <v/>
      </c>
      <c r="C8" t="str">
        <f>=SUM(C2:C7)</f>
        <v/>
      </c>
      <c r="D8" t="str">
        <f>=SUM(D2:D7)</f>
        <v/>
      </c>
      <c r="E8" t="str">
        <f>=C8-D8</f>
        <v/>
      </c>
    </row>
    <row r="9">
      <c r="A9" t="str">
        <v/>
      </c>
      <c r="B9" t="str">
        <v>TOTAL GROSS RECEIPTS</v>
      </c>
      <c r="C9">
        <v>0</v>
      </c>
      <c r="D9">
        <v>0</v>
      </c>
      <c r="E9">
        <v>0</v>
      </c>
    </row>
  </sheetData>
  <ignoredErrors>
    <ignoredError numberStoredAsText="1" sqref="A1:E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Asset</v>
      </c>
      <c r="B1" t="str">
        <v>Basis</v>
      </c>
      <c r="C1" t="str">
        <v>Method</v>
      </c>
      <c r="D1" t="str">
        <v>Life (Yrs)</v>
      </c>
      <c r="E1" t="str">
        <v>Prior Depr</v>
      </c>
      <c r="F1" t="str">
        <v>CY Depr</v>
      </c>
      <c r="G1" t="str">
        <v>Accum Depr</v>
      </c>
    </row>
    <row r="2">
      <c r="A2" t="str">
        <v>Office Building</v>
      </c>
      <c r="B2">
        <v>800000</v>
      </c>
      <c r="C2" t="str">
        <v>SL</v>
      </c>
      <c r="D2">
        <v>39</v>
      </c>
      <c r="E2">
        <v>280000</v>
      </c>
      <c r="F2">
        <f>=IF(C2="SL",B2/D2,IF(C2="200DB",(B2-0)*2/D2,0))</f>
        <v>0</v>
      </c>
      <c r="G2">
        <f>=E2+F2</f>
        <v>0</v>
      </c>
    </row>
    <row r="3">
      <c r="A3" t="str">
        <v>Mfg Equipment</v>
      </c>
      <c r="B3">
        <v>250000</v>
      </c>
      <c r="C3" t="str">
        <v>200DB</v>
      </c>
      <c r="D3">
        <v>7</v>
      </c>
      <c r="E3">
        <v>200000</v>
      </c>
      <c r="F3">
        <f>=IF(C3="SL",B3/D3,IF(C3="200DB",(B3-0)*2/D3,0))</f>
        <v>0</v>
      </c>
      <c r="G3">
        <f>=E3+F3</f>
        <v>0</v>
      </c>
    </row>
    <row r="4">
      <c r="A4" t="str">
        <v>Furniture</v>
      </c>
      <c r="B4">
        <v>85000</v>
      </c>
      <c r="C4" t="str">
        <v>200DB</v>
      </c>
      <c r="D4">
        <v>7</v>
      </c>
      <c r="E4">
        <v>68000</v>
      </c>
      <c r="F4">
        <f>=IF(C4="SL",B4/D4,IF(C4="200DB",(B4-0)*2/D4,0))</f>
        <v>0</v>
      </c>
      <c r="G4">
        <f>=E4+F4</f>
        <v>0</v>
      </c>
    </row>
    <row r="5">
      <c r="A5" t="str">
        <v>Vehicles</v>
      </c>
      <c r="B5">
        <v>120000</v>
      </c>
      <c r="C5" t="str">
        <v>200DB</v>
      </c>
      <c r="D5">
        <v>5</v>
      </c>
      <c r="E5">
        <v>96000</v>
      </c>
      <c r="F5">
        <f>=IF(C5="SL",B5/D5,IF(C5="200DB",(B5-0)*2/D5,0))</f>
        <v>0</v>
      </c>
      <c r="G5">
        <f>=E5+F5</f>
        <v>0</v>
      </c>
    </row>
    <row r="6">
      <c r="A6" t="str">
        <v>Computers</v>
      </c>
      <c r="B6">
        <v>45000</v>
      </c>
      <c r="C6" t="str">
        <v>200DB</v>
      </c>
      <c r="D6">
        <v>5</v>
      </c>
      <c r="E6">
        <v>36000</v>
      </c>
      <c r="F6">
        <f>=IF(C6="SL",B6/D6,IF(C6="200DB",(B6-0)*2/D6,0))</f>
        <v>0</v>
      </c>
      <c r="G6">
        <f>=E6+F6</f>
        <v>0</v>
      </c>
    </row>
    <row r="7">
      <c r="A7" t="str">
        <v>Leasehold</v>
      </c>
      <c r="B7">
        <v>180000</v>
      </c>
      <c r="C7" t="str">
        <v>SL</v>
      </c>
      <c r="D7">
        <v>15</v>
      </c>
      <c r="E7">
        <v>72000</v>
      </c>
      <c r="F7">
        <f>=IF(C7="SL",B7/D7,IF(C7="200DB",(B7-0)*2/D7,0))</f>
        <v>0</v>
      </c>
      <c r="G7">
        <f>=E7+F7</f>
        <v>0</v>
      </c>
    </row>
    <row r="8">
      <c r="A8" t="str">
        <v>HVAC</v>
      </c>
      <c r="B8">
        <v>95000</v>
      </c>
      <c r="C8" t="str">
        <v>SL</v>
      </c>
      <c r="D8">
        <v>39</v>
      </c>
      <c r="E8">
        <v>2436</v>
      </c>
      <c r="F8">
        <f>=IF(C8="SL",B8/D8,IF(C8="200DB",(B8-0)*2/D8,0))</f>
        <v>0</v>
      </c>
      <c r="G8">
        <f>=E8+F8</f>
        <v>0</v>
      </c>
    </row>
  </sheetData>
  <ignoredErrors>
    <ignoredError numberStoredAsText="1" sqref="A1:G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State</v>
      </c>
      <c r="B1" t="str">
        <v>Total Sales</v>
      </c>
      <c r="C1" t="str">
        <v>In-State Sales</v>
      </c>
      <c r="D1" t="str">
        <v>Factor</v>
      </c>
      <c r="E1" t="str">
        <v>Apportioned Income</v>
      </c>
    </row>
    <row r="2">
      <c r="A2" t="str">
        <v>California</v>
      </c>
      <c r="B2">
        <v>2450000</v>
      </c>
      <c r="C2">
        <v>890000</v>
      </c>
      <c r="D2">
        <f>=C2/B2</f>
        <v>0</v>
      </c>
      <c r="E2">
        <f>=D2*$E$8</f>
        <v>0</v>
      </c>
    </row>
    <row r="3">
      <c r="A3" t="str">
        <v>New York</v>
      </c>
      <c r="B3">
        <v>1800000</v>
      </c>
      <c r="C3">
        <v>620000</v>
      </c>
      <c r="D3">
        <f>=C3/B3</f>
        <v>0</v>
      </c>
      <c r="E3">
        <f>=D3*$E$8</f>
        <v>0</v>
      </c>
    </row>
    <row r="4">
      <c r="A4" t="str">
        <v>Texas</v>
      </c>
      <c r="B4">
        <v>950000</v>
      </c>
      <c r="C4">
        <v>340000</v>
      </c>
      <c r="D4">
        <f>=C4/B4</f>
        <v>0</v>
      </c>
      <c r="E4">
        <f>=D4*$E$8</f>
        <v>0</v>
      </c>
    </row>
    <row r="5">
      <c r="A5" t="str">
        <v>Illinois</v>
      </c>
      <c r="B5">
        <v>720000</v>
      </c>
      <c r="C5">
        <v>280000</v>
      </c>
      <c r="D5">
        <f>=C5/B5</f>
        <v>0</v>
      </c>
      <c r="E5">
        <f>=D5*$E$8</f>
        <v>0</v>
      </c>
    </row>
    <row r="6">
      <c r="A6" t="str">
        <v>Florida</v>
      </c>
      <c r="B6">
        <v>610000</v>
      </c>
      <c r="C6">
        <v>210000</v>
      </c>
      <c r="D6">
        <f>=C6/B6</f>
        <v>0</v>
      </c>
      <c r="E6">
        <f>=D6*$E$8</f>
        <v>0</v>
      </c>
    </row>
    <row r="7">
      <c r="A7" t="str">
        <v>New Jersey</v>
      </c>
      <c r="B7">
        <v>420000</v>
      </c>
      <c r="C7">
        <v>155000</v>
      </c>
      <c r="D7">
        <f>=C7/B7</f>
        <v>0</v>
      </c>
      <c r="E7">
        <f>=D7*$E$8</f>
        <v>0</v>
      </c>
    </row>
    <row r="9">
      <c r="A9" t="str">
        <v>Federal Taxable Income</v>
      </c>
      <c r="E9">
        <v>1250000</v>
      </c>
    </row>
  </sheetData>
  <ignoredErrors>
    <ignoredError numberStoredAsText="1" sqref="A1:E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Account</v>
      </c>
      <c r="C1" t="str">
        <v>Description</v>
      </c>
      <c r="D1" t="str">
        <v>Type</v>
      </c>
      <c r="E1" t="str">
        <v>Amount</v>
      </c>
      <c r="F1" t="str">
        <v>Adjusted Amount</v>
      </c>
    </row>
    <row r="2">
      <c r="A2" t="str">
        <v>JE-001</v>
      </c>
      <c r="B2">
        <v>4000</v>
      </c>
      <c r="C2" t="str">
        <v>Revenue reclass</v>
      </c>
      <c r="D2" t="str">
        <v>Revenue</v>
      </c>
      <c r="E2">
        <v>50000</v>
      </c>
      <c r="F2">
        <f>=IF(D2="Revenue",IF(LEFT(A2,3)="JE-",E2*1,E2*1.05),IF(D2="COGS",IF(E2&lt;0,E2*1.1,E2*1),IF(D2="Payroll",IF(B2&gt;=6000,E2*1.0765,E2),IF(D2="Depreciation",IF(B2=7000,E2*1.5,E2),IF(D2="Rent",IF(E2&lt;0,E2*1.08,E2*1.03),IF(D2="Professional",IF(E2&gt;5000,E2*1.15,E2),IF(D2="Meals",E2*0.5,E2)))))))</f>
        <v>0</v>
      </c>
    </row>
    <row r="3">
      <c r="A3" t="str">
        <v>JE-002</v>
      </c>
      <c r="B3">
        <v>5000</v>
      </c>
      <c r="C3" t="str">
        <v>COGS adjustment</v>
      </c>
      <c r="D3" t="str">
        <v>COGS</v>
      </c>
      <c r="E3">
        <v>-25000</v>
      </c>
      <c r="F3">
        <f>=IF(D3="Revenue",IF(LEFT(A3,3)="JE-",E3*1,E3*1.05),IF(D3="COGS",IF(E3&lt;0,E3*1.1,E3*1),IF(D3="Payroll",IF(B3&gt;=6000,E3*1.0765,E3),IF(D3="Depreciation",IF(B3=7000,E3*1.5,E3),IF(D3="Rent",IF(E3&lt;0,E3*1.08,E3*1.03),IF(D3="Professional",IF(E3&gt;5000,E3*1.15,E3),IF(D3="Meals",E3*0.5,E3)))))))</f>
        <v>0</v>
      </c>
    </row>
    <row r="4">
      <c r="A4" t="str">
        <v>JE-003</v>
      </c>
      <c r="B4">
        <v>6000</v>
      </c>
      <c r="C4" t="str">
        <v>Payroll accrual</v>
      </c>
      <c r="D4" t="str">
        <v>Payroll</v>
      </c>
      <c r="E4">
        <v>15000</v>
      </c>
      <c r="F4">
        <f>=IF(D4="Revenue",IF(LEFT(A4,3)="JE-",E4*1,E4*1.05),IF(D4="COGS",IF(E4&lt;0,E4*1.1,E4*1),IF(D4="Payroll",IF(B4&gt;=6000,E4*1.0765,E4),IF(D4="Depreciation",IF(B4=7000,E4*1.5,E4),IF(D4="Rent",IF(E4&lt;0,E4*1.08,E4*1.03),IF(D4="Professional",IF(E4&gt;5000,E4*1.15,E4),IF(D4="Meals",E4*0.5,E4)))))))</f>
        <v>0</v>
      </c>
    </row>
    <row r="5">
      <c r="A5" t="str">
        <v>JE-004</v>
      </c>
      <c r="B5">
        <v>7000</v>
      </c>
      <c r="C5" t="str">
        <v>Depr catch-up</v>
      </c>
      <c r="D5" t="str">
        <v>Depreciation</v>
      </c>
      <c r="E5">
        <v>8500</v>
      </c>
      <c r="F5">
        <f>=IF(D5="Revenue",IF(LEFT(A5,3)="JE-",E5*1,E5*1.05),IF(D5="COGS",IF(E5&lt;0,E5*1.1,E5*1),IF(D5="Payroll",IF(B5&gt;=6000,E5*1.0765,E5),IF(D5="Depreciation",IF(B5=7000,E5*1.5,E5),IF(D5="Rent",IF(E5&lt;0,E5*1.08,E5*1.03),IF(D5="Professional",IF(E5&gt;5000,E5*1.15,E5),IF(D5="Meals",E5*0.5,E5)))))))</f>
        <v>0</v>
      </c>
    </row>
    <row r="6">
      <c r="A6" t="str">
        <v>JE-005</v>
      </c>
      <c r="B6">
        <v>8000</v>
      </c>
      <c r="C6" t="str">
        <v>Rent true-up</v>
      </c>
      <c r="D6" t="str">
        <v>Rent</v>
      </c>
      <c r="E6">
        <v>-12000</v>
      </c>
      <c r="F6">
        <f>=IF(D6="Revenue",IF(LEFT(A6,3)="JE-",E6*1,E6*1.05),IF(D6="COGS",IF(E6&lt;0,E6*1.1,E6*1),IF(D6="Payroll",IF(B6&gt;=6000,E6*1.0765,E6),IF(D6="Depreciation",IF(B6=7000,E6*1.5,E6),IF(D6="Rent",IF(E6&lt;0,E6*1.08,E6*1.03),IF(D6="Professional",IF(E6&gt;5000,E6*1.15,E6),IF(D6="Meals",E6*0.5,E6)))))))</f>
        <v>0</v>
      </c>
    </row>
    <row r="7">
      <c r="A7" t="str">
        <v>JE-006</v>
      </c>
      <c r="B7">
        <v>8300</v>
      </c>
      <c r="C7" t="str">
        <v>Legal fee accrual</v>
      </c>
      <c r="D7" t="str">
        <v>Professional</v>
      </c>
      <c r="E7">
        <v>7800</v>
      </c>
      <c r="F7">
        <f>=IF(D7="Revenue",IF(LEFT(A7,3)="JE-",E7*1,E7*1.05),IF(D7="COGS",IF(E7&lt;0,E7*1.1,E7*1),IF(D7="Payroll",IF(B7&gt;=6000,E7*1.0765,E7),IF(D7="Depreciation",IF(B7=7000,E7*1.5,E7),IF(D7="Rent",IF(E7&lt;0,E7*1.08,E7*1.03),IF(D7="Professional",IF(E7&gt;5000,E7*1.15,E7),IF(D7="Meals",E7*0.5,E7)))))))</f>
        <v>0</v>
      </c>
    </row>
    <row r="8">
      <c r="A8" t="str">
        <v>JE-007</v>
      </c>
      <c r="B8">
        <v>4000</v>
      </c>
      <c r="C8" t="str">
        <v>Intercompany</v>
      </c>
      <c r="D8" t="str">
        <v>Revenue</v>
      </c>
      <c r="E8">
        <v>-15000</v>
      </c>
      <c r="F8">
        <f>=IF(D8="Revenue",IF(LEFT(A8,3)="JE-",E8*1,E8*1.05),IF(D8="COGS",IF(E8&lt;0,E8*1.1,E8*1),IF(D8="Payroll",IF(B8&gt;=6000,E8*1.0765,E8),IF(D8="Depreciation",IF(B8=7000,E8*1.5,E8),IF(D8="Rent",IF(E8&lt;0,E8*1.08,E8*1.03),IF(D8="Professional",IF(E8&gt;5000,E8*1.15,E8),IF(D8="Meals",E8*0.5,E8)))))))</f>
        <v>0</v>
      </c>
    </row>
    <row r="9">
      <c r="A9" t="str">
        <v>JE-008</v>
      </c>
      <c r="B9">
        <v>5100</v>
      </c>
      <c r="C9" t="str">
        <v>Labor reclass</v>
      </c>
      <c r="D9" t="str">
        <v>COGS</v>
      </c>
      <c r="E9">
        <v>22000</v>
      </c>
      <c r="F9">
        <f>=IF(D9="Revenue",IF(LEFT(A9,3)="JE-",E9*1,E9*1.05),IF(D9="COGS",IF(E9&lt;0,E9*1.1,E9*1),IF(D9="Payroll",IF(B9&gt;=6000,E9*1.0765,E9),IF(D9="Depreciation",IF(B9=7000,E9*1.5,E9),IF(D9="Rent",IF(E9&lt;0,E9*1.08,E9*1.03),IF(D9="Professional",IF(E9&gt;5000,E9*1.15,E9),IF(D9="Meals",E9*0.5,E9)))))))</f>
        <v>0</v>
      </c>
    </row>
    <row r="10">
      <c r="A10" t="str">
        <v>JE-009</v>
      </c>
      <c r="B10">
        <v>8500</v>
      </c>
      <c r="C10" t="str">
        <v>Meals true-up</v>
      </c>
      <c r="D10" t="str">
        <v>Meals</v>
      </c>
      <c r="E10">
        <v>0</v>
      </c>
      <c r="F10">
        <f>=IF(D10="Revenue",IF(LEFT(A10,3)="JE-",E10*1,E10*1.05),IF(D10="COGS",IF(E10&lt;0,E10*1.1,E10*1),IF(D10="Payroll",IF(B10&gt;=6000,E10*1.0765,E10),IF(D10="Depreciation",IF(B10=7000,E10*1.5,E10),IF(D10="Rent",IF(E10&lt;0,E10*1.08,E10*1.03),IF(D10="Professional",IF(E10&gt;5000,E10*1.15,E10),IF(D10="Meals",E10*0.5,E10)))))))</f>
        <v>0</v>
      </c>
    </row>
    <row r="11">
      <c r="A11" t="str">
        <v>JE-010</v>
      </c>
      <c r="B11">
        <v>1000</v>
      </c>
      <c r="C11" t="str">
        <v>Cash reclass</v>
      </c>
      <c r="D11" t="str">
        <v>B/S</v>
      </c>
      <c r="E11">
        <v>0</v>
      </c>
      <c r="F11">
        <f>=IF(D11="Revenue",IF(LEFT(A11,3)="JE-",E11*1,E11*1.05),IF(D11="COGS",IF(E11&lt;0,E11*1.1,E11*1),IF(D11="Payroll",IF(B11&gt;=6000,E11*1.0765,E11),IF(D11="Depreciation",IF(B11=7000,E11*1.5,E11),IF(D11="Rent",IF(E11&lt;0,E11*1.08,E11*1.03),IF(D11="Professional",IF(E11&gt;5000,E11*1.15,E11),IF(D11="Meals",E11*0.5,E11)))))))</f>
        <v>0</v>
      </c>
    </row>
  </sheetData>
  <ignoredErrors>
    <ignoredError numberStoredAsText="1" sqref="A1:F1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Beginning</v>
      </c>
      <c r="D1" t="str">
        <v>Ending</v>
      </c>
      <c r="E1" t="str">
        <v>Change</v>
      </c>
    </row>
    <row r="2">
      <c r="A2" t="str">
        <v>1000</v>
      </c>
      <c r="B2" t="str">
        <v>Cash — Operating</v>
      </c>
      <c r="C2">
        <v>198500</v>
      </c>
      <c r="D2">
        <v>245320</v>
      </c>
      <c r="E2">
        <f>=D2-C2</f>
        <v>0</v>
      </c>
    </row>
    <row r="3">
      <c r="A3" t="str">
        <v>1010</v>
      </c>
      <c r="B3" t="str">
        <v>Cash — Payroll</v>
      </c>
      <c r="C3">
        <v>15200</v>
      </c>
      <c r="D3">
        <v>18340</v>
      </c>
      <c r="E3">
        <f>=D3-C3</f>
        <v>0</v>
      </c>
    </row>
    <row r="4">
      <c r="A4" t="str">
        <v>1100</v>
      </c>
      <c r="B4" t="str">
        <v>Accounts Receivable</v>
      </c>
      <c r="C4">
        <v>389000</v>
      </c>
      <c r="D4">
        <v>412800</v>
      </c>
      <c r="E4">
        <f>=D4-C4</f>
        <v>0</v>
      </c>
    </row>
    <row r="5">
      <c r="A5" t="str">
        <v>1200</v>
      </c>
      <c r="B5" t="str">
        <v>Inventory</v>
      </c>
      <c r="C5">
        <v>175200</v>
      </c>
      <c r="D5">
        <v>189500</v>
      </c>
      <c r="E5">
        <f>=D5-C5</f>
        <v>0</v>
      </c>
    </row>
    <row r="6">
      <c r="A6" t="str">
        <v>1600</v>
      </c>
      <c r="B6" t="str">
        <v>Fixed Assets — Cost</v>
      </c>
      <c r="C6">
        <v>1150000</v>
      </c>
      <c r="D6">
        <v>1250000</v>
      </c>
      <c r="E6">
        <f>=D6-C6</f>
        <v>0</v>
      </c>
    </row>
    <row r="7">
      <c r="A7" t="str">
        <v>1610</v>
      </c>
      <c r="B7" t="str">
        <v>Accum. Depreciation</v>
      </c>
      <c r="C7">
        <v>-420000</v>
      </c>
      <c r="D7">
        <v>-485000</v>
      </c>
      <c r="E7">
        <f>=D7-C7</f>
        <v>0</v>
      </c>
    </row>
    <row r="8">
      <c r="A8" t="str">
        <v>1700</v>
      </c>
      <c r="B8" t="str">
        <v>Land</v>
      </c>
      <c r="C8">
        <v>350000</v>
      </c>
      <c r="D8">
        <v>350000</v>
      </c>
      <c r="E8">
        <f>=D8-C8</f>
        <v>0</v>
      </c>
    </row>
    <row r="9">
      <c r="A9" t="str">
        <v/>
      </c>
      <c r="B9" t="str">
        <v/>
      </c>
      <c r="C9" t="str">
        <f>=SUM(C2:C8)</f>
        <v/>
      </c>
      <c r="D9" t="str">
        <f>=SUM(D2:D8)</f>
        <v/>
      </c>
      <c r="E9" t="str">
        <f>=D9-C9</f>
        <v/>
      </c>
    </row>
    <row r="10">
      <c r="A10" t="str">
        <v/>
      </c>
      <c r="B10" t="str">
        <v>TOTAL ASSETS</v>
      </c>
      <c r="C10">
        <v>0</v>
      </c>
      <c r="D10">
        <v>0</v>
      </c>
      <c r="E10">
        <v>0</v>
      </c>
    </row>
    <row r="11">
      <c r="A11" t="str">
        <v/>
      </c>
      <c r="B11" t="str">
        <v/>
      </c>
      <c r="C11" t="str">
        <v/>
      </c>
      <c r="D11" t="str">
        <v/>
      </c>
      <c r="E11" t="str">
        <f>=D11-C11</f>
        <v/>
      </c>
    </row>
    <row r="12">
      <c r="A12" t="str">
        <v>2000</v>
      </c>
      <c r="B12" t="str">
        <v>Accounts Payable</v>
      </c>
      <c r="C12">
        <v>-165800</v>
      </c>
      <c r="D12">
        <v>-187600</v>
      </c>
      <c r="E12">
        <f>=D12-C12</f>
        <v>0</v>
      </c>
    </row>
    <row r="13">
      <c r="A13" t="str">
        <v>2100</v>
      </c>
      <c r="B13" t="str">
        <v>Accrued Expenses</v>
      </c>
      <c r="C13">
        <v>-42000</v>
      </c>
      <c r="D13">
        <v>-48500</v>
      </c>
      <c r="E13">
        <f>=D13-C13</f>
        <v>0</v>
      </c>
    </row>
    <row r="14">
      <c r="A14" t="str">
        <v>3000</v>
      </c>
      <c r="B14" t="str">
        <v>Notes Payable — LT</v>
      </c>
      <c r="C14">
        <v>-400000</v>
      </c>
      <c r="D14">
        <v>-420000</v>
      </c>
      <c r="E14">
        <v>0</v>
      </c>
    </row>
  </sheetData>
  <ignoredErrors>
    <ignoredError numberStoredAsText="1" sqref="A1:E1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Type</v>
      </c>
      <c r="B1" t="str">
        <v>Per TB</v>
      </c>
      <c r="C1" t="str">
        <v>Per WP</v>
      </c>
      <c r="D1" t="str">
        <v>Difference</v>
      </c>
      <c r="E1" t="str">
        <v>Prior Year</v>
      </c>
    </row>
    <row r="2">
      <c r="A2" t="str">
        <v>Assets</v>
      </c>
      <c r="B2">
        <f>=IFERROR(VLOOKUP(A2,'Sched-A Income'!A2:C8,3,FALSE),0)+IFERROR(VLOOKUP(A2,'Sched-L Bal Sheet'!A2:E14,5,FALSE),0)</f>
        <v>0</v>
      </c>
      <c r="C2">
        <v>0</v>
      </c>
      <c r="D2">
        <f>=B2-C2</f>
        <v>0</v>
      </c>
      <c r="E2">
        <v>1975000</v>
      </c>
    </row>
    <row r="3">
      <c r="A3" t="str">
        <v>Liabilities</v>
      </c>
      <c r="B3">
        <f>=IFERROR(VLOOKUP(A3,'Sched-A Income'!A2:C8,3,FALSE),0)+IFERROR(VLOOKUP(A3,'Sched-L Bal Sheet'!A2:E14,5,FALSE),0)</f>
        <v>0</v>
      </c>
      <c r="C3">
        <v>0</v>
      </c>
      <c r="D3">
        <f>=B3-C3</f>
        <v>0</v>
      </c>
      <c r="E3">
        <v>-1780000</v>
      </c>
    </row>
    <row r="4">
      <c r="A4" t="str">
        <v>Revenue</v>
      </c>
      <c r="B4">
        <f>=IFERROR(VLOOKUP(A4,'Sched-A Income'!A2:C8,3,FALSE),0)+IFERROR(VLOOKUP(A4,'Sched-L Bal Sheet'!A2:E14,5,FALSE),0)</f>
        <v>0</v>
      </c>
      <c r="C4">
        <v>0</v>
      </c>
      <c r="D4">
        <f>=B4-C4</f>
        <v>0</v>
      </c>
      <c r="E4">
        <v>4850000</v>
      </c>
    </row>
    <row r="5">
      <c r="A5" t="str">
        <v>Expenses</v>
      </c>
      <c r="B5">
        <f>=IFERROR(VLOOKUP(A5,'Sched-A Income'!A2:C8,3,FALSE),0)+IFERROR(VLOOKUP(A5,'Sched-L Bal Sheet'!A2:E14,5,FALSE),0)</f>
        <v>0</v>
      </c>
      <c r="C5">
        <v>0</v>
      </c>
      <c r="D5">
        <f>=B5-C5</f>
        <v>0</v>
      </c>
      <c r="E5">
        <v>-3200000</v>
      </c>
    </row>
    <row r="6">
      <c r="A6" t="str">
        <v/>
      </c>
      <c r="B6" t="str">
        <f>=IF(AND(B3&gt;0,B4&gt;0),B3-B4,"Check inputs")</f>
        <v/>
      </c>
      <c r="C6" t="str">
        <f>=IF(AND(C3&gt;0,C4&gt;0),C3-C4,"Check inputs")</f>
        <v/>
      </c>
      <c r="D6" t="str">
        <f>=IF(AND(D3&gt;0,D4&gt;0),D3-D4,"Check inputs")</f>
        <v/>
      </c>
      <c r="E6" t="str">
        <v/>
      </c>
    </row>
    <row r="7">
      <c r="A7" t="str">
        <v>Taxable Income</v>
      </c>
      <c r="B7">
        <v>0</v>
      </c>
      <c r="C7">
        <v>0</v>
      </c>
      <c r="D7">
        <v>0</v>
      </c>
    </row>
  </sheetData>
  <ignoredErrors>
    <ignoredError numberStoredAsText="1" sqref="A1:E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1000</v>
      </c>
      <c r="B2" t="str">
        <v>Cash — Operating</v>
      </c>
      <c r="C2">
        <v>245320.5</v>
      </c>
    </row>
    <row r="3">
      <c r="A3" t="str">
        <v>1010</v>
      </c>
      <c r="B3" t="str">
        <v>Cash — Payroll</v>
      </c>
      <c r="C3">
        <v>18340</v>
      </c>
    </row>
    <row r="4">
      <c r="A4" t="str">
        <v>1100</v>
      </c>
      <c r="B4" t="str">
        <v>Accounts Receivable</v>
      </c>
      <c r="C4">
        <v>412800</v>
      </c>
    </row>
    <row r="5">
      <c r="A5" t="str">
        <v>1200</v>
      </c>
      <c r="B5" t="str">
        <v>Inventory</v>
      </c>
      <c r="C5">
        <v>189500</v>
      </c>
    </row>
    <row r="6">
      <c r="A6" t="str">
        <v>1600</v>
      </c>
      <c r="B6" t="str">
        <v>Fixed Assets — Cost</v>
      </c>
      <c r="C6">
        <v>1250000</v>
      </c>
    </row>
    <row r="7">
      <c r="A7" t="str">
        <v>1610</v>
      </c>
      <c r="B7" t="str">
        <v>Accum. Depreciation</v>
      </c>
      <c r="C7">
        <v>-485000</v>
      </c>
    </row>
    <row r="8">
      <c r="A8" t="str">
        <v>2000</v>
      </c>
      <c r="B8" t="str">
        <v>Accounts Payable</v>
      </c>
      <c r="C8">
        <v>-187600</v>
      </c>
    </row>
    <row r="9">
      <c r="A9" t="str">
        <v>2100</v>
      </c>
      <c r="B9" t="str">
        <v>Accrued Expenses</v>
      </c>
      <c r="C9">
        <v>-48500</v>
      </c>
    </row>
    <row r="10">
      <c r="A10" t="str">
        <v>4000</v>
      </c>
      <c r="B10" t="str">
        <v>Revenue — Product Sales</v>
      </c>
      <c r="C10">
        <v>-3850000</v>
      </c>
    </row>
    <row r="11">
      <c r="A11" t="str">
        <v>4100</v>
      </c>
      <c r="B11" t="str">
        <v>Revenue — Service</v>
      </c>
      <c r="C11">
        <v>-1200000</v>
      </c>
    </row>
    <row r="12">
      <c r="A12" t="str">
        <v>5000</v>
      </c>
      <c r="B12" t="str">
        <v>COGS — Materials</v>
      </c>
      <c r="C12">
        <v>1280000</v>
      </c>
    </row>
    <row r="13">
      <c r="A13" t="str">
        <v>6000</v>
      </c>
      <c r="B13" t="str">
        <v>Salaries &amp; Wages</v>
      </c>
      <c r="C13">
        <v>1000000</v>
      </c>
    </row>
    <row r="14">
      <c r="A14" t="str">
        <v>7000</v>
      </c>
      <c r="B14" t="str">
        <v>Depreciation Expense</v>
      </c>
      <c r="C14">
        <v>95000</v>
      </c>
    </row>
  </sheetData>
  <ignoredErrors>
    <ignoredError numberStoredAsText="1" sqref="A1:C1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42"/>
  <sheetViews>
    <sheetView workbookViewId="0"/>
  </sheetViews>
  <cols>
    <col min="1" max="1" width="78.83203125" customWidth="1"/>
  </cols>
  <sheetData>
    <row r="1">
      <c r="A1" t="str">
        <v>Tax Automation Blog — Formula Length Reporter Sample</v>
      </c>
    </row>
    <row r="2">
      <c r="A2" t="str">
        <v/>
      </c>
    </row>
    <row r="3">
      <c r="A3" t="str">
        <v>This workbook simulates a tax engagement file with formulas of</v>
      </c>
    </row>
    <row r="4">
      <c r="A4" t="str">
        <v>varying lengths. Use it to test the Formula Length Reporter macro —</v>
      </c>
    </row>
    <row r="5">
      <c r="A5" t="str">
        <v>it will find every formula over your specified character count</v>
      </c>
    </row>
    <row r="6">
      <c r="A6" t="str">
        <v>and compile them into a report sorted longest-first.</v>
      </c>
    </row>
    <row r="7">
      <c r="A7" t="str">
        <v/>
      </c>
    </row>
    <row r="8">
      <c r="A8" t="str">
        <v>FORMULA LENGTH BREAKDOWN BY SHEET:</v>
      </c>
    </row>
    <row r="9">
      <c r="A9" t="str">
        <v xml:space="preserve">  • Adjusting JE Log (rows 2-11) — THE MONSTER: nested IF formulas</v>
      </c>
    </row>
    <row r="10">
      <c r="A10" t="str">
        <v xml:space="preserve">    that are ~450 characters each. These are the worst offenders</v>
      </c>
    </row>
    <row r="11">
      <c r="A11" t="str">
        <v xml:space="preserve">    and should appear at the top of any report with threshold &lt;= 450.</v>
      </c>
    </row>
    <row r="12">
      <c r="A12" t="str">
        <v xml:space="preserve">  • Tax Summary — VLOOKUP + IFERROR + cross-sheet references, ~80 chars each.</v>
      </c>
    </row>
    <row r="13">
      <c r="A13" t="str">
        <v xml:space="preserve">    Also has IF/AND formulas on the Taxable Income row (~75 chars).</v>
      </c>
    </row>
    <row r="14">
      <c r="A14" t="str">
        <v xml:space="preserve">  • Depreciation — IF statements testing method type, ~80 chars each.</v>
      </c>
    </row>
    <row r="15">
      <c r="A15" t="str">
        <v xml:space="preserve">  • Sched-A Income — Simple =C-D difference formulas, ~15 chars each.</v>
      </c>
    </row>
    <row r="16">
      <c r="A16" t="str">
        <v xml:space="preserve">  • Sched-L Bal Sheet — Simple =D-C change formulas, ~15 chars each.</v>
      </c>
    </row>
    <row r="17">
      <c r="A17" t="str">
        <v xml:space="preserve">  • State Apportionment — Simple =C/B factor + =D*$E$8 formulas, ~15 chars.</v>
      </c>
    </row>
    <row r="18">
      <c r="A18" t="str">
        <v xml:space="preserve">  • TB Import — NO formulas. Raw imported data only.</v>
      </c>
    </row>
    <row r="19">
      <c r="A19" t="str">
        <v/>
      </c>
    </row>
    <row r="20">
      <c r="A20" t="str">
        <v>HOW TO TEST:</v>
      </c>
    </row>
    <row r="21">
      <c r="A21" t="str">
        <v xml:space="preserve">  1. Copy the FormulaLengthReporter macro from the blog post into VBA</v>
      </c>
    </row>
    <row r="22">
      <c r="A22" t="str">
        <v xml:space="preserve">     (Alt+F11 → Insert → Module → Paste).</v>
      </c>
    </row>
    <row r="23">
      <c r="A23" t="str">
        <v xml:space="preserve">  2. Run with a 300-character threshold (default):</v>
      </c>
    </row>
    <row r="24">
      <c r="A24" t="str">
        <v xml:space="preserve">     The report should show 10 formulas from Adjusting JE Log.</v>
      </c>
    </row>
    <row r="25">
      <c r="A25" t="str">
        <v xml:space="preserve">  3. Run with a 50-character threshold:</v>
      </c>
    </row>
    <row r="26">
      <c r="A26" t="str">
        <v xml:space="preserve">     The report should show ~30+ formulas — the JE Log monsters at</v>
      </c>
    </row>
    <row r="27">
      <c r="A27" t="str">
        <v xml:space="preserve">     the top, then VLOOKUPs from Tax Summary, then IF statements from</v>
      </c>
    </row>
    <row r="28">
      <c r="A28" t="str">
        <v xml:space="preserve">     Depreciation, then the short difference formulas.</v>
      </c>
    </row>
    <row r="29">
      <c r="A29" t="str">
        <v xml:space="preserve">  4. Run with a 500-character threshold:</v>
      </c>
    </row>
    <row r="30">
      <c r="A30" t="str">
        <v xml:space="preserve">     The report should show zero results — no formula exceeds 500 chars.</v>
      </c>
    </row>
    <row r="31">
      <c r="A31" t="str">
        <v xml:space="preserve">  5. Test active-sheet-only mode: Navigate to Tax Summary, run the macro,</v>
      </c>
    </row>
    <row r="32">
      <c r="A32" t="str">
        <v xml:space="preserve">     click No (Active sheet only). The report should show only formulas</v>
      </c>
    </row>
    <row r="33">
      <c r="A33" t="str">
        <v xml:space="preserve">     from Tax Summary (VLOOKUPs and IF/AND formulas).</v>
      </c>
    </row>
    <row r="34">
      <c r="A34" t="str">
        <v xml:space="preserve">  6. Click any cell address hyperlink in the report to jump directly</v>
      </c>
    </row>
    <row r="35">
      <c r="A35" t="str">
        <v xml:space="preserve">     to the long formula on the source sheet.</v>
      </c>
    </row>
    <row r="36">
      <c r="A36" t="str">
        <v xml:space="preserve">  7. Verify TB Import does NOT appear — it has no formulas.</v>
      </c>
    </row>
    <row r="37">
      <c r="A37" t="str">
        <v/>
      </c>
    </row>
    <row r="38">
      <c r="A38" t="str">
        <v>PRO TIP: Start with a 100-character threshold on a new workbook to</v>
      </c>
    </row>
    <row r="39">
      <c r="A39" t="str">
        <v>get a feel for the output. Then lower to 50 for a full audit, or raise</v>
      </c>
    </row>
    <row r="40">
      <c r="A40" t="str">
        <v>to 500 when you only want to find the truly un-auditable mega-formulas.</v>
      </c>
    </row>
    <row r="41">
      <c r="A41" t="str">
        <v>Pair with the Formula Reporter macro to see ALL formulas, then use</v>
      </c>
    </row>
    <row r="42">
      <c r="A42" t="str">
        <v>this macro to zero in on the ones that need attention.</v>
      </c>
    </row>
  </sheetData>
  <ignoredErrors>
    <ignoredError numberStoredAsText="1" sqref="A1:A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Sched-A Income</vt:lpstr>
      <vt:lpstr>Depreciation</vt:lpstr>
      <vt:lpstr>State Apportionment</vt:lpstr>
      <vt:lpstr>Adjusting JE Log</vt:lpstr>
      <vt:lpstr>Sched-L Bal Sheet</vt:lpstr>
      <vt:lpstr>Tax Summary</vt:lpstr>
      <vt:lpstr>TB Import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