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venue Summary" sheetId="1" r:id="rId1"/>
    <sheet name="Consolidated TB" sheetId="2" r:id="rId2"/>
    <sheet name="Cover" sheetId="3" r:id="rId3"/>
    <sheet name="Stress Testing" sheetId="4" r:id="rId4"/>
    <sheet name="Data" sheetId="5" r:id="rId5"/>
    <sheet name="Fixed Assets" sheetId="6" r:id="rId6"/>
    <sheet name="Depreciation" sheetId="7" r:id="rId7"/>
    <sheet name="Notes" sheetId="8" r:id="rId8"/>
    <sheet name="Instructions" sheetId="9" r:id="rId9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Relationship Id="rId11" Type="http://schemas.openxmlformats.org/officeDocument/2006/relationships/styles" Target="styles.xml"/><Relationship Id="rId12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18.83203125" customWidth="1"/>
    <col min="2" max="2" width="12.83203125" customWidth="1"/>
    <col min="3" max="3" width="12.83203125" customWidth="1"/>
    <col min="4" max="4" width="12.83203125" customWidth="1"/>
    <col min="5" max="5" width="12.83203125" customWidth="1"/>
    <col min="6" max="6" width="14.83203125" customWidth="1"/>
  </cols>
  <sheetData>
    <row r="1">
      <c r="A1" t="str">
        <v>Category</v>
      </c>
      <c r="B1" t="str">
        <v>Q1</v>
      </c>
      <c r="C1" t="str">
        <v>Q2</v>
      </c>
      <c r="D1" t="str">
        <v>Q3</v>
      </c>
      <c r="E1" t="str">
        <v>Q4</v>
      </c>
      <c r="F1" t="str">
        <v>Total</v>
      </c>
    </row>
    <row r="2">
      <c r="A2" t="str">
        <v>Product Sales</v>
      </c>
      <c r="B2">
        <f>=INDIRECT("'\Q1-'!B2")</f>
        <v>960000</v>
      </c>
      <c r="C2">
        <f>=INDIRECT("'\Q2-'!B2")</f>
        <v>1020000</v>
      </c>
      <c r="D2">
        <f>=INDIRECT("'\Q3-'!B2")</f>
        <v>980000</v>
      </c>
      <c r="E2">
        <f>=INDIRECT("'\Q4-'!B2")</f>
        <v>1050000</v>
      </c>
      <c r="F2">
        <f>=SUM(B2:E2)</f>
        <v>0</v>
      </c>
    </row>
    <row r="3">
      <c r="A3" t="str">
        <v>Service Revenue</v>
      </c>
      <c r="B3">
        <f>=INDIRECT("'\Q1-'!B3")</f>
        <v>310000</v>
      </c>
      <c r="C3">
        <f>=INDIRECT("'\Q2-'!B3")</f>
        <v>325000</v>
      </c>
      <c r="D3">
        <f>=INDIRECT("'\Q3-'!B3")</f>
        <v>340000</v>
      </c>
      <c r="E3">
        <f>=INDIRECT("'\Q4-'!B3")</f>
        <v>355000</v>
      </c>
      <c r="F3">
        <f>=SUM(B3:E3)</f>
        <v>0</v>
      </c>
    </row>
    <row r="4">
      <c r="A4" t="str">
        <v>Interest Income</v>
      </c>
      <c r="B4">
        <f>=INDIRECT("'\Q1-'!B4")</f>
        <v>4200</v>
      </c>
      <c r="C4">
        <f>=INDIRECT("'\Q2-'!B4")</f>
        <v>4500</v>
      </c>
      <c r="D4">
        <f>=INDIRECT("'\Q3-'!B4")</f>
        <v>4800</v>
      </c>
      <c r="E4">
        <f>=INDIRECT("'\Q4-'!B4")</f>
        <v>5100</v>
      </c>
      <c r="F4">
        <f>=SUM(B4:E4)</f>
        <v>0</v>
      </c>
    </row>
    <row r="5">
      <c r="A5" t="str">
        <v>Rental Income</v>
      </c>
      <c r="B5">
        <f>=INDIRECT("'\Q1-'!B5")</f>
        <v>18500</v>
      </c>
      <c r="C5">
        <f>=INDIRECT("'\Q2-'!B5")</f>
        <v>18500</v>
      </c>
      <c r="D5">
        <f>=INDIRECT("'\Q3-'!B5")</f>
        <v>19000</v>
      </c>
      <c r="E5">
        <f>=INDIRECT("'\Q4-'!B5")</f>
        <v>19000</v>
      </c>
      <c r="F5">
        <f>=SUM(B5:E5)</f>
        <v>0</v>
      </c>
    </row>
    <row r="6">
      <c r="A6" t="str">
        <v>Other Revenue</v>
      </c>
      <c r="B6">
        <f>=INDIRECT("'\Q1-'!B6")</f>
        <v>8200</v>
      </c>
      <c r="C6">
        <f>=INDIRECT("'\Q2-'!B6")</f>
        <v>8500</v>
      </c>
      <c r="D6">
        <f>=INDIRECT("'\Q3-'!B6")</f>
        <v>8700</v>
      </c>
      <c r="E6">
        <f>=INDIRECT("'\Q4-'!B6")</f>
        <v>9000</v>
      </c>
      <c r="F6">
        <f>=SUM(B6:E6)</f>
        <v>0</v>
      </c>
    </row>
  </sheetData>
  <ignoredErrors>
    <ignoredError numberStoredAsText="1" sqref="A1:F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cols>
    <col min="1" max="1" width="12.83203125" customWidth="1"/>
    <col min="2" max="2" width="24.83203125" customWidth="1"/>
    <col min="3" max="3" width="12.83203125" customWidth="1"/>
    <col min="4" max="4" width="12.83203125" customWidth="1"/>
    <col min="5" max="5" width="12.83203125" customWidth="1"/>
    <col min="6" max="6" width="12.83203125" customWidth="1"/>
    <col min="7" max="7" width="14.83203125" customWidth="1"/>
  </cols>
  <sheetData>
    <row r="1">
      <c r="A1" t="str">
        <v>Account #</v>
      </c>
      <c r="B1" t="str">
        <v>Account Name</v>
      </c>
      <c r="C1" t="str">
        <v>Q1 Amt</v>
      </c>
      <c r="D1" t="str">
        <v>Q2 Amt</v>
      </c>
      <c r="E1" t="str">
        <v>Q3 Amt</v>
      </c>
      <c r="F1" t="str">
        <v>Q4 Amt</v>
      </c>
      <c r="G1" t="str">
        <v>YTD Total</v>
      </c>
    </row>
    <row r="2">
      <c r="A2" t="str">
        <v>1000</v>
      </c>
      <c r="B2" t="str">
        <v>Cash — Operating</v>
      </c>
      <c r="C2">
        <f>=OFFSET('\TB-Q1'!$C$1,0,0)</f>
        <v>0</v>
      </c>
      <c r="D2">
        <f>=OFFSET('\TB-Q2'!$C$1,0,0)</f>
        <v>0</v>
      </c>
      <c r="E2">
        <f>=OFFSET('\TB-Q3'!$C$1,0,0)</f>
        <v>0</v>
      </c>
      <c r="F2">
        <f>=OFFSET('\TB-Q4'!$C$1,0,0)</f>
        <v>0</v>
      </c>
      <c r="G2">
        <f>=SUM(C2:F2)</f>
        <v>0</v>
      </c>
    </row>
    <row r="3">
      <c r="A3" t="str">
        <v>1100</v>
      </c>
      <c r="B3" t="str">
        <v>Accounts Receivable</v>
      </c>
      <c r="C3">
        <f>=OFFSET('\TB-Q1'!$C$1,1,0)</f>
        <v>0</v>
      </c>
      <c r="D3">
        <f>=OFFSET('\TB-Q2'!$C$1,1,0)</f>
        <v>0</v>
      </c>
      <c r="E3">
        <f>=OFFSET('\TB-Q3'!$C$1,1,0)</f>
        <v>0</v>
      </c>
      <c r="F3">
        <f>=OFFSET('\TB-Q4'!$C$1,1,0)</f>
        <v>0</v>
      </c>
      <c r="G3">
        <f>=SUM(C3:F3)</f>
        <v>0</v>
      </c>
    </row>
    <row r="4">
      <c r="A4" t="str">
        <v>4000</v>
      </c>
      <c r="B4" t="str">
        <v>Revenue</v>
      </c>
      <c r="C4">
        <f>=OFFSET('\TB-Q1'!$C$1,2,0)</f>
        <v>0</v>
      </c>
      <c r="D4">
        <f>=OFFSET('\TB-Q2'!$C$1,2,0)</f>
        <v>0</v>
      </c>
      <c r="E4">
        <f>=OFFSET('\TB-Q3'!$C$1,2,0)</f>
        <v>0</v>
      </c>
      <c r="F4">
        <f>=OFFSET('\TB-Q4'!$C$1,2,0)</f>
        <v>0</v>
      </c>
      <c r="G4">
        <f>=SUM(C4:F4)</f>
        <v>0</v>
      </c>
    </row>
    <row r="5">
      <c r="A5" t="str">
        <v>5000</v>
      </c>
      <c r="B5" t="str">
        <v>COGS</v>
      </c>
      <c r="C5">
        <f>=OFFSET('\TB-Q1'!$C$1,3,0)</f>
        <v>0</v>
      </c>
      <c r="D5">
        <f>=OFFSET('\TB-Q2'!$C$1,3,0)</f>
        <v>0</v>
      </c>
      <c r="E5">
        <f>=OFFSET('\TB-Q3'!$C$1,3,0)</f>
        <v>0</v>
      </c>
      <c r="F5">
        <f>=OFFSET('\TB-Q4'!$C$1,3,0)</f>
        <v>0</v>
      </c>
      <c r="G5">
        <f>=SUM(C5:F5)</f>
        <v>0</v>
      </c>
    </row>
    <row r="6">
      <c r="A6" t="str">
        <v>6000</v>
      </c>
      <c r="B6" t="str">
        <v>Salaries</v>
      </c>
      <c r="C6">
        <f>=OFFSET('\TB-Q1'!$C$1,4,0)</f>
        <v>0</v>
      </c>
      <c r="D6">
        <f>=OFFSET('\TB-Q2'!$C$1,4,0)</f>
        <v>0</v>
      </c>
      <c r="E6">
        <f>=OFFSET('\TB-Q3'!$C$1,4,0)</f>
        <v>0</v>
      </c>
      <c r="F6">
        <f>=OFFSET('\TB-Q4'!$C$1,4,0)</f>
        <v>0</v>
      </c>
      <c r="G6">
        <f>=SUM(C6:F6)</f>
        <v>0</v>
      </c>
    </row>
    <row r="7">
      <c r="A7" t="str">
        <v>7000</v>
      </c>
      <c r="B7" t="str">
        <v>Depreciation</v>
      </c>
      <c r="C7">
        <f>=OFFSET('\TB-Q1'!$C$1,5,0)</f>
        <v>0</v>
      </c>
      <c r="D7">
        <f>=OFFSET('\TB-Q2'!$C$1,5,0)</f>
        <v>0</v>
      </c>
      <c r="E7">
        <f>=OFFSET('\TB-Q3'!$C$1,5,0)</f>
        <v>0</v>
      </c>
      <c r="F7">
        <f>=OFFSET('\TB-Q4'!$C$1,5,0)</f>
        <v>0</v>
      </c>
      <c r="G7">
        <f>=SUM(C7:F7)</f>
        <v>0</v>
      </c>
    </row>
  </sheetData>
  <ignoredErrors>
    <ignoredError numberStoredAsText="1" sqref="A1:G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cols>
    <col min="1" max="1" width="60.83203125" customWidth="1"/>
  </cols>
  <sheetData>
    <row r="1">
      <c r="A1" t="str">
        <v/>
      </c>
    </row>
    <row r="2">
      <c r="A2" t="str">
        <v/>
      </c>
    </row>
    <row r="3">
      <c r="A3" t="str">
        <v>Acme Tax &amp; Advisory LLC</v>
      </c>
    </row>
    <row r="4">
      <c r="A4" t="str">
        <v/>
      </c>
    </row>
    <row r="5">
      <c r="A5" t="str">
        <v>Martinez Manufacturing, Inc.</v>
      </c>
    </row>
    <row r="6">
      <c r="A6" t="str">
        <v>2026 Tax Provision Workpapers</v>
      </c>
    </row>
    <row r="7">
      <c r="A7" t="str">
        <v/>
      </c>
    </row>
    <row r="8">
      <c r="A8" t="str">
        <v>Report Date:</v>
      </c>
    </row>
    <row r="9">
      <c r="A9" t="str">
        <v>Report Time:</v>
      </c>
    </row>
    <row r="10">
      <c r="A10" t="str">
        <v/>
      </c>
    </row>
    <row r="11">
      <c r="A11" t="str">
        <v>Prepared By: J. Rodriguez</v>
      </c>
    </row>
  </sheetData>
  <ignoredErrors>
    <ignoredError numberStoredAsText="1" sqref="A1:A1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cols>
    <col min="1" max="1" width="18.83203125" customWidth="1"/>
    <col min="2" max="2" width="14.83203125" customWidth="1"/>
    <col min="3" max="3" width="14.83203125" customWidth="1"/>
    <col min="4" max="4" width="14.83203125" customWidth="1"/>
    <col min="5" max="5" width="14.83203125" customWidth="1"/>
  </cols>
  <sheetData>
    <row r="1">
      <c r="A1" t="str">
        <v>Scenario</v>
      </c>
      <c r="B1" t="str">
        <v>Revenue Shock</v>
      </c>
      <c r="C1" t="str">
        <v>Expense Shock</v>
      </c>
      <c r="D1" t="str">
        <v>Net Impact</v>
      </c>
      <c r="E1" t="str">
        <v>Probability</v>
      </c>
    </row>
    <row r="2">
      <c r="A2" t="str">
        <v>Best Case</v>
      </c>
      <c r="B2">
        <f>=Data!B2*1.15</f>
        <v>2128867.5</v>
      </c>
      <c r="C2">
        <v>0</v>
      </c>
      <c r="D2">
        <f>=B2-C2</f>
        <v>0</v>
      </c>
      <c r="E2">
        <f>=INFO("numfile")</f>
        <v>1</v>
      </c>
    </row>
    <row r="3">
      <c r="A3" t="str">
        <v>Base Case</v>
      </c>
      <c r="B3">
        <f>=Data!B2</f>
        <v>1851190</v>
      </c>
      <c r="C3">
        <v>0</v>
      </c>
      <c r="D3">
        <f>=B3-C3</f>
        <v>0</v>
      </c>
      <c r="E3">
        <v>0</v>
      </c>
    </row>
    <row r="4">
      <c r="A4" t="str">
        <v>Worst Case</v>
      </c>
      <c r="B4">
        <f>=Data!B2*0.85</f>
        <v>1573511.5</v>
      </c>
      <c r="C4">
        <v>0</v>
      </c>
      <c r="D4">
        <f>=B4-C4</f>
        <v>0</v>
      </c>
      <c r="E4">
        <v>0</v>
      </c>
    </row>
    <row r="5">
      <c r="A5" t="str">
        <v>Random Stress #1</v>
      </c>
      <c r="B5">
        <f>=RAND()*3000000</f>
        <v>1245632</v>
      </c>
      <c r="C5">
        <f>=RANDBETWEEN(500000,2000000)</f>
        <v>897654</v>
      </c>
      <c r="D5">
        <f>=B5-C5</f>
        <v>0</v>
      </c>
      <c r="E5">
        <v>0</v>
      </c>
    </row>
    <row r="6">
      <c r="A6" t="str">
        <v>Random Stress #2</v>
      </c>
      <c r="B6">
        <f>=RAND()*3000000</f>
        <v>2456789</v>
      </c>
      <c r="C6">
        <f>=RANDBETWEEN(500000,2000000)</f>
        <v>1543210</v>
      </c>
      <c r="D6">
        <f>=B6-C6</f>
        <v>0</v>
      </c>
      <c r="E6">
        <v>0</v>
      </c>
    </row>
  </sheetData>
  <ignoredErrors>
    <ignoredError numberStoredAsText="1" sqref="A1:E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cols>
    <col min="1" max="1" width="28.83203125" customWidth="1"/>
    <col min="2" max="2" width="16.83203125" customWidth="1"/>
    <col min="3" max="3" width="20.83203125" customWidth="1"/>
  </cols>
  <sheetData>
    <row r="1">
      <c r="A1" t="str">
        <v>Metric</v>
      </c>
      <c r="B1" t="str">
        <v>Value</v>
      </c>
      <c r="C1" t="str">
        <v>Source</v>
      </c>
    </row>
    <row r="2">
      <c r="A2" t="str">
        <v>Total Revenue FY2025</v>
      </c>
      <c r="B2">
        <v>1851190</v>
      </c>
      <c r="C2" t="str">
        <v>2025 Tax Return</v>
      </c>
    </row>
    <row r="3">
      <c r="A3" t="str">
        <v>Total Revenue FY2026 Est</v>
      </c>
      <c r="B3">
        <v>2100000</v>
      </c>
      <c r="C3" t="str">
        <v>Budget</v>
      </c>
    </row>
    <row r="4">
      <c r="A4" t="str">
        <v>Federal Tax Rate</v>
      </c>
      <c r="B4">
        <v>0.21</v>
      </c>
      <c r="C4" t="str">
        <v>IRC §11</v>
      </c>
    </row>
    <row r="5">
      <c r="A5" t="str">
        <v>State Tax Rate (CA)</v>
      </c>
      <c r="B5">
        <v>0.0884</v>
      </c>
      <c r="C5" t="str">
        <v>CA FTB</v>
      </c>
    </row>
    <row r="6">
      <c r="A6" t="str">
        <v># of Employees</v>
      </c>
      <c r="B6">
        <v>47</v>
      </c>
      <c r="C6" t="str">
        <v>HR Report</v>
      </c>
    </row>
    <row r="7">
      <c r="A7" t="str">
        <v>Assets Placed in Service</v>
      </c>
      <c r="B7">
        <v>5</v>
      </c>
      <c r="C7" t="str">
        <v>FA Schedule</v>
      </c>
    </row>
    <row r="8">
      <c r="A8" t="str">
        <v>Prior Year NOL Remaining</v>
      </c>
      <c r="B8">
        <v>485000</v>
      </c>
      <c r="C8" t="str">
        <v>NOL Schedule</v>
      </c>
    </row>
    <row r="9">
      <c r="A9" t="str">
        <v>Federal Taxable Income</v>
      </c>
      <c r="B9">
        <v>2256905</v>
      </c>
      <c r="C9" t="str">
        <v>M-1 Rec</v>
      </c>
    </row>
  </sheetData>
  <ignoredErrors>
    <ignoredError numberStoredAsText="1" sqref="A1:C9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cols>
    <col min="1" max="1" width="10.83203125" customWidth="1"/>
    <col min="2" max="2" width="28.83203125" customWidth="1"/>
    <col min="3" max="3" width="14.83203125" customWidth="1"/>
    <col min="4" max="4" width="14.83203125" customWidth="1"/>
    <col min="5" max="5" width="12.83203125" customWidth="1"/>
    <col min="6" max="6" width="14.83203125" customWidth="1"/>
  </cols>
  <sheetData>
    <row r="1">
      <c r="A1" t="str">
        <v>Asset #</v>
      </c>
      <c r="B1" t="str">
        <v>Description</v>
      </c>
      <c r="C1" t="str">
        <v>Cost Basis</v>
      </c>
      <c r="D1" t="str">
        <v>Accum Depr</v>
      </c>
      <c r="E1" t="str">
        <v>NBV</v>
      </c>
      <c r="F1" t="str">
        <v>CY Depr</v>
      </c>
    </row>
    <row r="2">
      <c r="A2" t="str">
        <v>FA-001</v>
      </c>
      <c r="B2" t="str">
        <v>Office Building</v>
      </c>
      <c r="C2">
        <v>800000</v>
      </c>
      <c r="D2">
        <v>320000</v>
      </c>
      <c r="E2">
        <f>=C2-D2</f>
        <v>0</v>
      </c>
      <c r="F2">
        <f>=OFFSET(C2,0,0,COUNTA(A2:A7),1)/39</f>
        <v>20513</v>
      </c>
    </row>
    <row r="3">
      <c r="A3" t="str">
        <v>FA-002</v>
      </c>
      <c r="B3" t="str">
        <v>Manufacturing Equipment</v>
      </c>
      <c r="C3">
        <v>250000</v>
      </c>
      <c r="D3">
        <v>125000</v>
      </c>
      <c r="E3">
        <f>=C3-D3</f>
        <v>0</v>
      </c>
      <c r="F3">
        <f>=OFFSET(C3,0,0,1,1)*0.1429</f>
        <v>35725</v>
      </c>
    </row>
    <row r="4">
      <c r="A4" t="str">
        <v>FA-003</v>
      </c>
      <c r="B4" t="str">
        <v>Furniture &amp; Fixtures</v>
      </c>
      <c r="C4">
        <v>85000</v>
      </c>
      <c r="D4">
        <v>34000</v>
      </c>
      <c r="E4">
        <f>=C4-D4</f>
        <v>0</v>
      </c>
      <c r="F4">
        <f>=C4*0.1429</f>
        <v>12147</v>
      </c>
    </row>
    <row r="5">
      <c r="A5" t="str">
        <v>FA-004</v>
      </c>
      <c r="B5" t="str">
        <v>Vehicles</v>
      </c>
      <c r="C5">
        <v>120000</v>
      </c>
      <c r="D5">
        <v>60000</v>
      </c>
      <c r="E5">
        <f>=C5-D5</f>
        <v>0</v>
      </c>
      <c r="F5">
        <f>=C5*0.1429</f>
        <v>17148</v>
      </c>
    </row>
    <row r="6">
      <c r="A6" t="str">
        <v>FA-005</v>
      </c>
      <c r="B6" t="str">
        <v>Computer Equipment</v>
      </c>
      <c r="C6">
        <v>45000</v>
      </c>
      <c r="D6">
        <v>27000</v>
      </c>
      <c r="E6">
        <f>=C6-D6</f>
        <v>0</v>
      </c>
      <c r="F6">
        <f>=C6*0.1429</f>
        <v>6431</v>
      </c>
    </row>
    <row r="7">
      <c r="A7" t="str">
        <v>FA-006</v>
      </c>
      <c r="B7" t="str">
        <v>Leasehold Improvements</v>
      </c>
      <c r="C7">
        <v>180000</v>
      </c>
      <c r="D7">
        <v>72000</v>
      </c>
      <c r="E7">
        <f>=C7-D7</f>
        <v>0</v>
      </c>
      <c r="F7">
        <f>=C7*0.1429</f>
        <v>25722</v>
      </c>
    </row>
  </sheetData>
  <ignoredErrors>
    <ignoredError numberStoredAsText="1" sqref="A1:F7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cols>
    <col min="1" max="1" width="14.83203125" customWidth="1"/>
    <col min="2" max="2" width="12.83203125" customWidth="1"/>
    <col min="3" max="3" width="8.83203125" customWidth="1"/>
    <col min="4" max="4" width="8.83203125" customWidth="1"/>
    <col min="5" max="5" width="14.83203125" customWidth="1"/>
    <col min="6" max="6" width="14.83203125" customWidth="1"/>
  </cols>
  <sheetData>
    <row r="1">
      <c r="A1" t="str">
        <v>Asset</v>
      </c>
      <c r="B1" t="str">
        <v>Basis</v>
      </c>
      <c r="C1" t="str">
        <v>Life</v>
      </c>
      <c r="D1" t="str">
        <v>Method</v>
      </c>
      <c r="E1" t="str">
        <v>Prior Depr</v>
      </c>
      <c r="F1" t="str">
        <v>CY Depr</v>
      </c>
    </row>
    <row r="2">
      <c r="A2" t="str">
        <v>Building</v>
      </c>
      <c r="B2">
        <f>=INDIRECT("'\Fixed Assets'!C"&amp;(ROW()+1))</f>
        <v>0</v>
      </c>
      <c r="C2">
        <v>39</v>
      </c>
      <c r="D2" t="str">
        <v>SL</v>
      </c>
      <c r="E2">
        <f>=INDIRECT("'\Fixed Assets'!D"&amp;(ROW()+1))</f>
        <v>0</v>
      </c>
      <c r="F2">
        <f>=B2/C2</f>
        <v>0</v>
      </c>
    </row>
    <row r="3">
      <c r="A3" t="str">
        <v>Equipment</v>
      </c>
      <c r="B3">
        <f>=INDIRECT("'\Fixed Assets'!C"&amp;(ROW()+1))</f>
        <v>0</v>
      </c>
      <c r="C3">
        <v>7</v>
      </c>
      <c r="D3" t="str">
        <v>200DB</v>
      </c>
      <c r="E3">
        <f>=INDIRECT("'\Fixed Assets'!D"&amp;(ROW()+1))</f>
        <v>0</v>
      </c>
      <c r="F3">
        <f>=B3/C3</f>
        <v>0</v>
      </c>
    </row>
    <row r="4">
      <c r="A4" t="str">
        <v>Furniture</v>
      </c>
      <c r="B4">
        <f>=INDIRECT("'\Fixed Assets'!C"&amp;(ROW()+1))</f>
        <v>0</v>
      </c>
      <c r="C4">
        <v>7</v>
      </c>
      <c r="D4" t="str">
        <v>200DB</v>
      </c>
      <c r="E4">
        <f>=INDIRECT("'\Fixed Assets'!D"&amp;(ROW()+1))</f>
        <v>0</v>
      </c>
      <c r="F4">
        <f>=B4/C4</f>
        <v>0</v>
      </c>
    </row>
    <row r="5">
      <c r="A5" t="str">
        <v>Vehicles</v>
      </c>
      <c r="B5">
        <f>=INDIRECT("'\Fixed Assets'!C"&amp;(ROW()+1))</f>
        <v>0</v>
      </c>
      <c r="C5">
        <v>5</v>
      </c>
      <c r="D5" t="str">
        <v>200DB</v>
      </c>
      <c r="E5">
        <f>=INDIRECT("'\Fixed Assets'!D"&amp;(ROW()+1))</f>
        <v>0</v>
      </c>
      <c r="F5">
        <f>=B5/C5</f>
        <v>0</v>
      </c>
    </row>
  </sheetData>
  <ignoredErrors>
    <ignoredError numberStoredAsText="1" sqref="A1:F5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A22"/>
  <sheetViews>
    <sheetView workbookViewId="0"/>
  </sheetViews>
  <cols>
    <col min="1" max="1" width="85.83203125" customWidth="1"/>
  </cols>
  <sheetData>
    <row r="1">
      <c r="A1" t="str">
        <v>Martinez Manufacturing — Engagement Notes</v>
      </c>
    </row>
    <row r="2">
      <c r="A2" t="str">
        <v/>
      </c>
    </row>
    <row r="3">
      <c r="A3" t="str">
        <v>1. Q1-Q4 source data is stored on separate sheets for each quarter.</v>
      </c>
    </row>
    <row r="4">
      <c r="A4" t="str">
        <v>2. Revenue Summary uses INDIRECT to pull quarterly revenue by tab name.</v>
      </c>
    </row>
    <row r="5">
      <c r="A5" t="str">
        <v>3. Consolidated TB uses OFFSET to pull account balances from TB-Q1 to TB-Q4.</v>
      </c>
    </row>
    <row r="6">
      <c r="A6" t="str">
        <v>4. Cover page uses TODAY(), NOW(), and CELL("filename") — all volatile.</v>
      </c>
    </row>
    <row r="7">
      <c r="A7" t="str">
        <v>5. Stress Testing sheet uses RAND() and RANDBETWEEN() for random scenario generation.</v>
      </c>
    </row>
    <row r="8">
      <c r="A8" t="str">
        <v>6. Fixed Assets and Depreciation use OFFSET and INDIRECT extensively.</v>
      </c>
    </row>
    <row r="9">
      <c r="A9" t="str">
        <v/>
      </c>
    </row>
    <row r="10">
      <c r="A10" t="str">
        <v>VOLATILE FUNCTION COUNTS (expected finds):</v>
      </c>
    </row>
    <row r="11">
      <c r="A11" t="str">
        <v xml:space="preserve">  INDIRECT: ~24 (Revenue Summary Q columns + Depreciation basis/prior depr)</v>
      </c>
    </row>
    <row r="12">
      <c r="A12" t="str">
        <v xml:space="preserve">  OFFSET: ~25 (Consolidated TB Q columns + Fixed Assets)</v>
      </c>
    </row>
    <row r="13">
      <c r="A13" t="str">
        <v xml:space="preserve">  TODAY: 2 (Consolidated TB report date + Cover)</v>
      </c>
    </row>
    <row r="14">
      <c r="A14" t="str">
        <v xml:space="preserve">  NOW: 1 (Cover report time)</v>
      </c>
    </row>
    <row r="15">
      <c r="A15" t="str">
        <v xml:space="preserve">  RAND: 2 (Stress Testing Revenue Shock)</v>
      </c>
    </row>
    <row r="16">
      <c r="A16" t="str">
        <v xml:space="preserve">  RANDBETWEEN: 2 (Stress Testing Expense Shock)</v>
      </c>
    </row>
    <row r="17">
      <c r="A17" t="str">
        <v xml:space="preserve">  CELL: 1 (Cover filename)</v>
      </c>
    </row>
    <row r="18">
      <c r="A18" t="str">
        <v xml:space="preserve">  INFO: 1 (Stress Testing probability)</v>
      </c>
    </row>
    <row r="19">
      <c r="A19" t="str">
        <v/>
      </c>
    </row>
    <row r="20">
      <c r="A20" t="str">
        <v>Total volatile calls: ~58</v>
      </c>
    </row>
    <row r="21">
      <c r="A21" t="str">
        <v/>
      </c>
    </row>
    <row r="22">
      <c r="A22" t="str">
        <v>Data sheet has zero volatile functions — used as a control.</v>
      </c>
    </row>
  </sheetData>
  <ignoredErrors>
    <ignoredError numberStoredAsText="1" sqref="A1:A22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A46"/>
  <sheetViews>
    <sheetView workbookViewId="0"/>
  </sheetViews>
  <cols>
    <col min="1" max="1" width="82.83203125" customWidth="1"/>
  </cols>
  <sheetData>
    <row r="1">
      <c r="A1" t="str">
        <v>Tax Automation Blog — Volatile Function Finder Sample</v>
      </c>
    </row>
    <row r="2">
      <c r="A2" t="str">
        <v/>
      </c>
    </row>
    <row r="3">
      <c r="A3" t="str">
        <v>This workbook simulates a multi-sheet consolidation model that has grown</v>
      </c>
    </row>
    <row r="4">
      <c r="A4" t="str">
        <v>organically over several years. Each preparer added their own approach:</v>
      </c>
    </row>
    <row r="5">
      <c r="A5" t="str">
        <v>INDIRECT for pulling quarterly data, OFFSET for dynamic ranges, TODAY and</v>
      </c>
    </row>
    <row r="6">
      <c r="A6" t="str">
        <v>NOW for dates, RAND for stress testing, CELL and INFO for metadata.</v>
      </c>
    </row>
    <row r="7">
      <c r="A7" t="str">
        <v/>
      </c>
    </row>
    <row r="8">
      <c r="A8" t="str">
        <v>VOLATILE FUNCTIONS BY SHEET:</v>
      </c>
    </row>
    <row r="9">
      <c r="A9" t="str">
        <v xml:space="preserve">  • Revenue Summary — 20 INDIRECT (Q1-Q4 columns × 5 rows)</v>
      </c>
    </row>
    <row r="10">
      <c r="A10" t="str">
        <v xml:space="preserve">  • Consolidated TB — 24 OFFSET (Q1-Q4 columns × 6 rows), 1 TODAY</v>
      </c>
    </row>
    <row r="11">
      <c r="A11" t="str">
        <v xml:space="preserve">  • Cover — 1 TODAY, 1 NOW, 1 CELL("filename")</v>
      </c>
    </row>
    <row r="12">
      <c r="A12" t="str">
        <v xml:space="preserve">  • Stress Testing — 2 RAND, 2 RANDBETWEEN, 1 INFO("numfile")</v>
      </c>
    </row>
    <row r="13">
      <c r="A13" t="str">
        <v xml:space="preserve">  • Fixed Assets — 2 OFFSET (rows 2-3)</v>
      </c>
    </row>
    <row r="14">
      <c r="A14" t="str">
        <v xml:space="preserve">  • Depreciation — 8 INDIRECT (basis + prior depr × 4 rows)</v>
      </c>
    </row>
    <row r="15">
      <c r="A15" t="str">
        <v xml:space="preserve">  • Data — Clean (zero volatile functions)</v>
      </c>
    </row>
    <row r="16">
      <c r="A16" t="str">
        <v xml:space="preserve">  • Notes, Instructions — Clean (text only, no formulas)</v>
      </c>
    </row>
    <row r="17">
      <c r="A17" t="str">
        <v/>
      </c>
    </row>
    <row r="18">
      <c r="A18" t="str">
        <v>EXPECTED MACRO OUTPUT:</v>
      </c>
    </row>
    <row r="19">
      <c r="A19" t="str">
        <v xml:space="preserve">  • ~58 volatile function calls found across 6 sheets</v>
      </c>
    </row>
    <row r="20">
      <c r="A20" t="str">
        <v xml:space="preserve">  • INDIRECT: ~28 (Revenue Summary + Depreciation)</v>
      </c>
    </row>
    <row r="21">
      <c r="A21" t="str">
        <v xml:space="preserve">  • OFFSET: ~26 (Consolidated TB + Fixed Assets)</v>
      </c>
    </row>
    <row r="22">
      <c r="A22" t="str">
        <v xml:space="preserve">  • TODAY: 2, NOW: 1, RAND: 2, RANDBETWEEN: 2, CELL: 1, INFO: 1</v>
      </c>
    </row>
    <row r="23">
      <c r="A23" t="str">
        <v xml:space="preserve">  • Report sorted by impact (INDIRECT and OFFSET at top)</v>
      </c>
    </row>
    <row r="24">
      <c r="A24" t="str">
        <v xml:space="preserve">  • INDIRECT rows highlighted in dark red (most replaceable)</v>
      </c>
    </row>
    <row r="25">
      <c r="A25" t="str">
        <v xml:space="preserve">  • Data, Notes, Instructions sheets should show clean</v>
      </c>
    </row>
    <row r="26">
      <c r="A26" t="str">
        <v/>
      </c>
    </row>
    <row r="27">
      <c r="A27" t="str">
        <v>HOW TO TEST:</v>
      </c>
    </row>
    <row r="28">
      <c r="A28" t="str">
        <v xml:space="preserve">  1. Copy the VolatileFunctionFinder macro from the blog post into VBA</v>
      </c>
    </row>
    <row r="29">
      <c r="A29" t="str">
        <v xml:space="preserve">     (Alt+F11 → Insert → Module → Paste)</v>
      </c>
    </row>
    <row r="30">
      <c r="A30" t="str">
        <v xml:space="preserve">  2. Run the macro (F5 or Alt+F8 → VolatileFunctionFinder → Run)</v>
      </c>
    </row>
    <row r="31">
      <c r="A31" t="str">
        <v xml:space="preserve">  3. A "Volatile-Functions" sheet appears with all ~58 entries</v>
      </c>
    </row>
    <row r="32">
      <c r="A32" t="str">
        <v xml:space="preserve">  4. Use the AutoFilter on column C to filter by function type</v>
      </c>
    </row>
    <row r="33">
      <c r="A33" t="str">
        <v xml:space="preserve">  5. Click any cell address to jump directly to the formula</v>
      </c>
    </row>
    <row r="34">
      <c r="A34" t="str">
        <v xml:space="preserve">  6. INDIRECTs sort to the top — focus on replacing those first</v>
      </c>
    </row>
    <row r="35">
      <c r="A35" t="str">
        <v xml:space="preserve">  7. The Summary MsgBox shows counts per function and total recalc cost</v>
      </c>
    </row>
    <row r="36">
      <c r="A36" t="str">
        <v/>
      </c>
    </row>
    <row r="37">
      <c r="A37" t="str">
        <v>WHAT TO LOOK FOR:</v>
      </c>
    </row>
    <row r="38">
      <c r="A38" t="str">
        <v xml:space="preserve">  • INDIRECT is almost always replaceable with INDEX or CHOOSE</v>
      </c>
    </row>
    <row r="39">
      <c r="A39" t="str">
        <v xml:space="preserve">  • OFFSET can usually be replaced with INDEX-based dynamic ranges</v>
      </c>
    </row>
    <row r="40">
      <c r="A40" t="str">
        <v xml:space="preserve">  • TODAY/NOW — consider a single cell updated daily via macro instead</v>
      </c>
    </row>
    <row r="41">
      <c r="A41" t="str">
        <v xml:space="preserve">  • RAND/RANDBETWEEN — consider Excel's Data Table or Scenario Manager</v>
      </c>
    </row>
    <row r="42">
      <c r="A42" t="str">
        <v xml:space="preserve">  • CELL/INFO — rarely needed in production workpapers</v>
      </c>
    </row>
    <row r="43">
      <c r="A43" t="str">
        <v/>
      </c>
    </row>
    <row r="44">
      <c r="A44" t="str">
        <v>PRO TIP: After replacing volatiles, run the macro again. The count should</v>
      </c>
    </row>
    <row r="45">
      <c r="A45" t="str">
        <v>drop. A workbook with zero volatiles recalculates only when precedent cells</v>
      </c>
    </row>
    <row r="46">
      <c r="A46" t="str">
        <v>change — the way Excel was designed to work.</v>
      </c>
    </row>
  </sheetData>
  <ignoredErrors>
    <ignoredError numberStoredAsText="1" sqref="A1:A4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Revenue Summary</vt:lpstr>
      <vt:lpstr>Consolidated TB</vt:lpstr>
      <vt:lpstr>Cover</vt:lpstr>
      <vt:lpstr>Stress Testing</vt:lpstr>
      <vt:lpstr>Data</vt:lpstr>
      <vt:lpstr>Fixed Assets</vt:lpstr>
      <vt:lpstr>Depreciation</vt:lpstr>
      <vt:lpstr>Notes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